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GLAYCE\CONCORRENCIA\CONC. 16- CRECHE BELVEDERE\DOCS PARA PUBLICAÇÃO PROCESSO\"/>
    </mc:Choice>
  </mc:AlternateContent>
  <xr:revisionPtr revIDLastSave="0" documentId="8_{84AD78B5-0F1E-41C7-8EEF-6E42A4810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-PLE" sheetId="1" r:id="rId1"/>
    <sheet name="CFF - PLE" sheetId="2" r:id="rId2"/>
  </sheets>
  <calcPr calcId="191029"/>
</workbook>
</file>

<file path=xl/calcChain.xml><?xml version="1.0" encoding="utf-8"?>
<calcChain xmlns="http://schemas.openxmlformats.org/spreadsheetml/2006/main">
  <c r="S73" i="1" l="1"/>
  <c r="L73" i="1"/>
  <c r="K73" i="1"/>
  <c r="F73" i="1"/>
  <c r="L72" i="1"/>
  <c r="K71" i="1"/>
  <c r="S71" i="1" s="1"/>
  <c r="L71" i="1" s="1"/>
  <c r="L70" i="1" s="1"/>
  <c r="F71" i="1"/>
  <c r="K69" i="1"/>
  <c r="S69" i="1" s="1"/>
  <c r="L69" i="1" s="1"/>
  <c r="L68" i="1" s="1"/>
  <c r="F69" i="1"/>
  <c r="K67" i="1"/>
  <c r="S67" i="1" s="1"/>
  <c r="L67" i="1" s="1"/>
  <c r="L66" i="1" s="1"/>
  <c r="F67" i="1"/>
  <c r="K65" i="1"/>
  <c r="S65" i="1" s="1"/>
  <c r="L65" i="1" s="1"/>
  <c r="L64" i="1" s="1"/>
  <c r="F65" i="1"/>
  <c r="K63" i="1"/>
  <c r="S63" i="1" s="1"/>
  <c r="L63" i="1" s="1"/>
  <c r="L62" i="1" s="1"/>
  <c r="F63" i="1"/>
  <c r="K61" i="1"/>
  <c r="S61" i="1" s="1"/>
  <c r="L61" i="1" s="1"/>
  <c r="L60" i="1" s="1"/>
  <c r="F61" i="1"/>
  <c r="K59" i="1"/>
  <c r="S59" i="1" s="1"/>
  <c r="L59" i="1" s="1"/>
  <c r="L58" i="1" s="1"/>
  <c r="F59" i="1"/>
  <c r="K57" i="1"/>
  <c r="S57" i="1" s="1"/>
  <c r="L57" i="1" s="1"/>
  <c r="L56" i="1" s="1"/>
  <c r="F57" i="1"/>
  <c r="S55" i="1"/>
  <c r="L55" i="1" s="1"/>
  <c r="L54" i="1" s="1"/>
  <c r="K55" i="1"/>
  <c r="F55" i="1"/>
  <c r="K53" i="1"/>
  <c r="S53" i="1" s="1"/>
  <c r="L53" i="1" s="1"/>
  <c r="L52" i="1" s="1"/>
  <c r="F53" i="1"/>
  <c r="K51" i="1"/>
  <c r="S51" i="1" s="1"/>
  <c r="L51" i="1" s="1"/>
  <c r="L50" i="1" s="1"/>
  <c r="F51" i="1"/>
  <c r="S49" i="1"/>
  <c r="L49" i="1"/>
  <c r="L48" i="1" s="1"/>
  <c r="K49" i="1"/>
  <c r="F49" i="1"/>
  <c r="S47" i="1"/>
  <c r="L47" i="1" s="1"/>
  <c r="L46" i="1" s="1"/>
  <c r="K47" i="1"/>
  <c r="F47" i="1"/>
  <c r="K45" i="1"/>
  <c r="S45" i="1" s="1"/>
  <c r="L45" i="1" s="1"/>
  <c r="L44" i="1" s="1"/>
  <c r="F45" i="1"/>
  <c r="K43" i="1"/>
  <c r="S43" i="1" s="1"/>
  <c r="L43" i="1" s="1"/>
  <c r="L42" i="1" s="1"/>
  <c r="F43" i="1"/>
  <c r="S41" i="1"/>
  <c r="L41" i="1"/>
  <c r="K41" i="1"/>
  <c r="F41" i="1"/>
  <c r="L40" i="1"/>
  <c r="K39" i="1"/>
  <c r="S39" i="1" s="1"/>
  <c r="L39" i="1" s="1"/>
  <c r="L38" i="1" s="1"/>
  <c r="F39" i="1"/>
  <c r="K37" i="1"/>
  <c r="S37" i="1" s="1"/>
  <c r="L37" i="1" s="1"/>
  <c r="L36" i="1" s="1"/>
  <c r="F37" i="1"/>
  <c r="K35" i="1"/>
  <c r="S35" i="1" s="1"/>
  <c r="L35" i="1" s="1"/>
  <c r="L34" i="1" s="1"/>
  <c r="F35" i="1"/>
  <c r="K33" i="1"/>
  <c r="S33" i="1" s="1"/>
  <c r="L33" i="1" s="1"/>
  <c r="L32" i="1" s="1"/>
  <c r="F33" i="1"/>
  <c r="K31" i="1"/>
  <c r="S31" i="1" s="1"/>
  <c r="L31" i="1" s="1"/>
  <c r="L30" i="1" s="1"/>
  <c r="F31" i="1"/>
  <c r="K29" i="1"/>
  <c r="S29" i="1" s="1"/>
  <c r="L29" i="1" s="1"/>
  <c r="L28" i="1" s="1"/>
  <c r="F29" i="1"/>
  <c r="S27" i="1"/>
  <c r="S26" i="1"/>
  <c r="S25" i="1"/>
  <c r="S24" i="1"/>
  <c r="S23" i="1"/>
  <c r="S22" i="1"/>
  <c r="S21" i="1"/>
  <c r="S20" i="1"/>
  <c r="S19" i="1"/>
  <c r="S18" i="1"/>
  <c r="S17" i="1"/>
  <c r="K16" i="1"/>
  <c r="S16" i="1" s="1"/>
  <c r="L16" i="1" s="1"/>
  <c r="L15" i="1" s="1"/>
  <c r="F16" i="1"/>
  <c r="S14" i="1"/>
  <c r="S13" i="1"/>
  <c r="S12" i="1"/>
  <c r="S11" i="1"/>
  <c r="S10" i="1"/>
  <c r="S9" i="1"/>
  <c r="S8" i="1"/>
  <c r="S7" i="1"/>
  <c r="S6" i="1"/>
  <c r="S5" i="1"/>
  <c r="S4" i="1"/>
  <c r="K3" i="1"/>
  <c r="S3" i="1" s="1"/>
  <c r="L3" i="1" s="1"/>
  <c r="L2" i="1" s="1"/>
  <c r="F3" i="1"/>
  <c r="S74" i="1" l="1"/>
  <c r="S75" i="1" s="1"/>
</calcChain>
</file>

<file path=xl/sharedStrings.xml><?xml version="1.0" encoding="utf-8"?>
<sst xmlns="http://schemas.openxmlformats.org/spreadsheetml/2006/main" count="995" uniqueCount="129">
  <si>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</si>
  <si>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</si>
  <si>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</si>
  <si>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</si>
  <si>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</si>
  <si>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</si>
  <si>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</si>
  <si>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</si>
  <si>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</si>
  <si>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</si>
  <si>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</si>
  <si>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</si>
  <si>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</si>
  <si>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</si>
  <si>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</si>
  <si>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</si>
  <si>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</si>
  <si>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</si>
  <si>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</si>
  <si>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</si>
  <si>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</si>
  <si>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</si>
  <si>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</t>
  </si>
  <si>
    <t>Serviço</t>
  </si>
  <si>
    <t>1.1</t>
  </si>
  <si>
    <t>Outros</t>
  </si>
  <si>
    <t>SINAPI</t>
  </si>
  <si>
    <t>UN</t>
  </si>
  <si>
    <t>2</t>
  </si>
  <si>
    <t>Construção de Creche e Escola de Educação Infantil – FNDE - no Município de Santos Dumont/MG</t>
  </si>
  <si>
    <t>RATEIO SERVIÇOS PRELIMINARES 2</t>
  </si>
  <si>
    <t>3</t>
  </si>
  <si>
    <t>RATEIO SERVIÇOS PRELIMINARES 3</t>
  </si>
  <si>
    <t>4</t>
  </si>
  <si>
    <t>RATEIO SERVIÇOS PRELIMINARES 4</t>
  </si>
  <si>
    <t>5</t>
  </si>
  <si>
    <t>RATEIO SERVIÇOS PRELIMINARES 5</t>
  </si>
  <si>
    <t>6</t>
  </si>
  <si>
    <t>RATEIO SERVIÇOS PRELIMINARES 6</t>
  </si>
  <si>
    <t>7</t>
  </si>
  <si>
    <t>RATEIO SERVIÇOS PRELIMINARES 7</t>
  </si>
  <si>
    <t>8</t>
  </si>
  <si>
    <t>RATEIO SERVIÇOS PRELIMINARES 8</t>
  </si>
  <si>
    <t>9</t>
  </si>
  <si>
    <t>RATEIO SERVIÇOS PRELIMINARES 9</t>
  </si>
  <si>
    <t>10</t>
  </si>
  <si>
    <t>RATEIO SERVIÇOS PRELIMINARES 10</t>
  </si>
  <si>
    <t>11</t>
  </si>
  <si>
    <t>RATEIO SERVIÇOS PRELIMINARES 11</t>
  </si>
  <si>
    <t>12</t>
  </si>
  <si>
    <t>RATEIO SERVIÇOS PRELIMINARES 12</t>
  </si>
  <si>
    <t>ADMINISTRAÇÃO LOCAL</t>
  </si>
  <si>
    <t>2.1</t>
  </si>
  <si>
    <t>13</t>
  </si>
  <si>
    <t>RATEIO ADMINISTRAÇÃO 1</t>
  </si>
  <si>
    <t>14</t>
  </si>
  <si>
    <t>RATEIO ADMINISTRAÇÃO 2</t>
  </si>
  <si>
    <t>15</t>
  </si>
  <si>
    <t>RATEIO ADMINISTRAÇÃO 3</t>
  </si>
  <si>
    <t>16</t>
  </si>
  <si>
    <t>RATEIO ADMINISTRAÇÃO 4</t>
  </si>
  <si>
    <t>17</t>
  </si>
  <si>
    <t>RATEIO ADMINISTRAÇÃO 5</t>
  </si>
  <si>
    <t>18</t>
  </si>
  <si>
    <t>RATEIO ADMINISTRAÇÃO 6</t>
  </si>
  <si>
    <t>19</t>
  </si>
  <si>
    <t>RATEIO ADMINISTRAÇÃO 7</t>
  </si>
  <si>
    <t>20</t>
  </si>
  <si>
    <t>RATEIO ADMINISTRAÇÃO 8</t>
  </si>
  <si>
    <t>21</t>
  </si>
  <si>
    <t>RATEIO ADMINISTRAÇÃO 9</t>
  </si>
  <si>
    <t>22</t>
  </si>
  <si>
    <t>RATEIO ADMINISTRAÇÃO 10</t>
  </si>
  <si>
    <t>23</t>
  </si>
  <si>
    <t>RATEIO ADMINISTRAÇÃO 11</t>
  </si>
  <si>
    <t>MOVIMENTO DE TERRA PARA FUNDAÇÕES</t>
  </si>
  <si>
    <t>3.1</t>
  </si>
  <si>
    <t>FUNDAÇÕES</t>
  </si>
  <si>
    <t>4.1</t>
  </si>
  <si>
    <t>SUPERESTRUTURA</t>
  </si>
  <si>
    <t>5.1</t>
  </si>
  <si>
    <t>SISTEMA DE VEDAÇÃO VERTICAL</t>
  </si>
  <si>
    <t>6.1</t>
  </si>
  <si>
    <t>ESQUADRIAS</t>
  </si>
  <si>
    <t>7.1</t>
  </si>
  <si>
    <t>SISTEMAS DE COBERTURA</t>
  </si>
  <si>
    <t>8.1</t>
  </si>
  <si>
    <t>IMPERMEABILIZAÇÃO</t>
  </si>
  <si>
    <t>9.1</t>
  </si>
  <si>
    <t>REVESTIMENTOS INTERNO E EXTERNO</t>
  </si>
  <si>
    <t>10.1</t>
  </si>
  <si>
    <t>SISTEMAS DE PISOS</t>
  </si>
  <si>
    <t>11.1</t>
  </si>
  <si>
    <t>PINTURAS E ACABAMENTOS</t>
  </si>
  <si>
    <t>12.1</t>
  </si>
  <si>
    <t>INSTALAÇÃO HIDRÁULICA</t>
  </si>
  <si>
    <t>13.1</t>
  </si>
  <si>
    <t>DRENAGEM DE ÁGUAS PLUVIAIS</t>
  </si>
  <si>
    <t>14.1</t>
  </si>
  <si>
    <t>INSTALAÇÃO SANITÁRIA</t>
  </si>
  <si>
    <t>15.1</t>
  </si>
  <si>
    <t>LOUÇAS, ACESSÓRIOS E METAIS</t>
  </si>
  <si>
    <t>16.1</t>
  </si>
  <si>
    <t>INSTALAÇÃO DE GÁS COMBUSTÍVEL</t>
  </si>
  <si>
    <t>17.1</t>
  </si>
  <si>
    <t>SISTEMA DE PROTEÇÃO CONTRA INCÊNDIO</t>
  </si>
  <si>
    <t>18.1</t>
  </si>
  <si>
    <t>INSTALAÇÃO ELÉTRICA - 220V</t>
  </si>
  <si>
    <t>19.1</t>
  </si>
  <si>
    <t>INSTALAÇÕES DE CLIMATIZAÇÃO</t>
  </si>
  <si>
    <t>20.1</t>
  </si>
  <si>
    <t>INSTALAÇÕES DE CABEAMENTO ESTRUTURADO</t>
  </si>
  <si>
    <t>21.1</t>
  </si>
  <si>
    <t>SISTEMA DE EXAUSTÃO MECÂNICA</t>
  </si>
  <si>
    <t>22.1</t>
  </si>
  <si>
    <t>SISTEMA DE PROTEÇÃO CONTRA DESCARGAS ATMOSFÉRICAS (SPDA)</t>
  </si>
  <si>
    <t>23.1</t>
  </si>
  <si>
    <t>24</t>
  </si>
  <si>
    <t>SERVIÇOS COMPLEMENTARES</t>
  </si>
  <si>
    <t>24.1</t>
  </si>
  <si>
    <t>25</t>
  </si>
  <si>
    <t>SERVIÇOS FINAIS</t>
  </si>
  <si>
    <t>25.1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</si>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</sst>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#,##0.00%"/>
  </numFmts>
  <fonts count="324" x14ac:knownFonts="1">
    <font>
      <sz val="11"/>
      <color indexed="8"/>
      <name val="Calibri"/>
      <family val="2"/>
      <scheme val="minor"/>
    </font>
    <font>
      <b/>
      <sz val="10"/>
      <color indexed="9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164" fontId="47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4" fontId="54" fillId="0" borderId="0" xfId="0" applyNumberFormat="1" applyFont="1" applyAlignment="1">
      <alignment horizontal="center" vertical="center"/>
    </xf>
    <xf numFmtId="164" fontId="55" fillId="0" borderId="0" xfId="0" applyNumberFormat="1" applyFont="1" applyAlignment="1">
      <alignment horizontal="center" vertical="center"/>
    </xf>
    <xf numFmtId="4" fontId="56" fillId="0" borderId="0" xfId="0" applyNumberFormat="1" applyFont="1" applyAlignment="1">
      <alignment horizontal="center" vertical="center"/>
    </xf>
    <xf numFmtId="164" fontId="57" fillId="0" borderId="0" xfId="0" applyNumberFormat="1" applyFont="1" applyAlignment="1">
      <alignment horizontal="center" vertical="center"/>
    </xf>
    <xf numFmtId="4" fontId="58" fillId="0" borderId="0" xfId="0" applyNumberFormat="1" applyFont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4" fontId="60" fillId="0" borderId="0" xfId="0" applyNumberFormat="1" applyFont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164" fontId="63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164" fontId="65" fillId="0" borderId="0" xfId="0" applyNumberFormat="1" applyFont="1" applyAlignment="1">
      <alignment horizontal="center" vertical="center"/>
    </xf>
    <xf numFmtId="0" fontId="66" fillId="3" borderId="1" xfId="0" applyFont="1" applyFill="1" applyBorder="1" applyAlignment="1">
      <alignment horizontal="center" vertical="center" wrapText="1"/>
    </xf>
    <xf numFmtId="164" fontId="66" fillId="3" borderId="1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4" fontId="68" fillId="0" borderId="0" xfId="0" applyNumberFormat="1" applyFont="1" applyAlignment="1">
      <alignment horizontal="center" vertical="center"/>
    </xf>
    <xf numFmtId="164" fontId="69" fillId="0" borderId="0" xfId="0" applyNumberFormat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165" fontId="71" fillId="0" borderId="0" xfId="0" applyNumberFormat="1" applyFont="1" applyAlignment="1">
      <alignment horizontal="center" vertical="center"/>
    </xf>
    <xf numFmtId="164" fontId="72" fillId="0" borderId="0" xfId="0" applyNumberFormat="1" applyFont="1" applyAlignment="1">
      <alignment horizontal="center" vertical="center"/>
    </xf>
    <xf numFmtId="164" fontId="73" fillId="0" borderId="0" xfId="0" applyNumberFormat="1" applyFont="1" applyAlignment="1">
      <alignment horizontal="center" vertical="center" wrapText="1"/>
    </xf>
    <xf numFmtId="4" fontId="74" fillId="0" borderId="0" xfId="0" applyNumberFormat="1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/>
    </xf>
    <xf numFmtId="0" fontId="76" fillId="3" borderId="1" xfId="0" applyFont="1" applyFill="1" applyBorder="1" applyAlignment="1">
      <alignment horizontal="center" vertical="center" wrapText="1"/>
    </xf>
    <xf numFmtId="164" fontId="76" fillId="3" borderId="1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4" fontId="78" fillId="0" borderId="0" xfId="0" applyNumberFormat="1" applyFont="1" applyAlignment="1">
      <alignment horizontal="center" vertical="center"/>
    </xf>
    <xf numFmtId="164" fontId="79" fillId="0" borderId="0" xfId="0" applyNumberFormat="1" applyFont="1" applyAlignment="1">
      <alignment horizontal="center" vertical="center"/>
    </xf>
    <xf numFmtId="164" fontId="80" fillId="0" borderId="0" xfId="0" applyNumberFormat="1" applyFont="1" applyAlignment="1">
      <alignment horizontal="center" vertical="center"/>
    </xf>
    <xf numFmtId="165" fontId="81" fillId="0" borderId="0" xfId="0" applyNumberFormat="1" applyFont="1" applyAlignment="1">
      <alignment horizontal="center" vertical="center"/>
    </xf>
    <xf numFmtId="164" fontId="82" fillId="0" borderId="0" xfId="0" applyNumberFormat="1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4" fontId="84" fillId="0" borderId="0" xfId="0" applyNumberFormat="1" applyFont="1" applyAlignment="1">
      <alignment horizontal="center" vertical="center"/>
    </xf>
    <xf numFmtId="164" fontId="85" fillId="0" borderId="0" xfId="0" applyNumberFormat="1" applyFont="1" applyAlignment="1">
      <alignment horizontal="center" vertical="center"/>
    </xf>
    <xf numFmtId="0" fontId="86" fillId="3" borderId="1" xfId="0" applyFont="1" applyFill="1" applyBorder="1" applyAlignment="1">
      <alignment horizontal="center" vertical="center" wrapText="1"/>
    </xf>
    <xf numFmtId="164" fontId="86" fillId="3" borderId="1" xfId="0" applyNumberFormat="1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4" fontId="88" fillId="0" borderId="0" xfId="0" applyNumberFormat="1" applyFont="1" applyAlignment="1">
      <alignment horizontal="center" vertical="center"/>
    </xf>
    <xf numFmtId="164" fontId="89" fillId="0" borderId="0" xfId="0" applyNumberFormat="1" applyFont="1" applyAlignment="1">
      <alignment horizontal="center" vertical="center"/>
    </xf>
    <xf numFmtId="164" fontId="90" fillId="0" borderId="0" xfId="0" applyNumberFormat="1" applyFont="1" applyAlignment="1">
      <alignment horizontal="center" vertical="center"/>
    </xf>
    <xf numFmtId="165" fontId="91" fillId="0" borderId="0" xfId="0" applyNumberFormat="1" applyFont="1" applyAlignment="1">
      <alignment horizontal="center" vertical="center"/>
    </xf>
    <xf numFmtId="164" fontId="92" fillId="0" borderId="0" xfId="0" applyNumberFormat="1" applyFont="1" applyAlignment="1">
      <alignment horizontal="center" vertical="center"/>
    </xf>
    <xf numFmtId="164" fontId="93" fillId="0" borderId="0" xfId="0" applyNumberFormat="1" applyFont="1" applyAlignment="1">
      <alignment horizontal="center" vertical="center" wrapText="1"/>
    </xf>
    <xf numFmtId="4" fontId="94" fillId="0" borderId="0" xfId="0" applyNumberFormat="1" applyFont="1" applyAlignment="1">
      <alignment horizontal="center" vertical="center"/>
    </xf>
    <xf numFmtId="164" fontId="95" fillId="0" borderId="0" xfId="0" applyNumberFormat="1" applyFont="1" applyAlignment="1">
      <alignment horizontal="center" vertical="center"/>
    </xf>
    <xf numFmtId="0" fontId="96" fillId="3" borderId="1" xfId="0" applyFont="1" applyFill="1" applyBorder="1" applyAlignment="1">
      <alignment horizontal="center" vertical="center" wrapText="1"/>
    </xf>
    <xf numFmtId="164" fontId="96" fillId="3" borderId="1" xfId="0" applyNumberFormat="1" applyFont="1" applyFill="1" applyBorder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4" fontId="98" fillId="0" borderId="0" xfId="0" applyNumberFormat="1" applyFont="1" applyAlignment="1">
      <alignment horizontal="center" vertical="center"/>
    </xf>
    <xf numFmtId="164" fontId="99" fillId="0" borderId="0" xfId="0" applyNumberFormat="1" applyFont="1" applyAlignment="1">
      <alignment horizontal="center" vertical="center"/>
    </xf>
    <xf numFmtId="164" fontId="100" fillId="0" borderId="0" xfId="0" applyNumberFormat="1" applyFont="1" applyAlignment="1">
      <alignment horizontal="center" vertical="center"/>
    </xf>
    <xf numFmtId="165" fontId="101" fillId="0" borderId="0" xfId="0" applyNumberFormat="1" applyFont="1" applyAlignment="1">
      <alignment horizontal="center" vertical="center"/>
    </xf>
    <xf numFmtId="164" fontId="102" fillId="0" borderId="0" xfId="0" applyNumberFormat="1" applyFont="1" applyAlignment="1">
      <alignment horizontal="center" vertical="center"/>
    </xf>
    <xf numFmtId="164" fontId="103" fillId="0" borderId="0" xfId="0" applyNumberFormat="1" applyFont="1" applyAlignment="1">
      <alignment horizontal="center" vertical="center" wrapText="1"/>
    </xf>
    <xf numFmtId="4" fontId="104" fillId="0" borderId="0" xfId="0" applyNumberFormat="1" applyFont="1" applyAlignment="1">
      <alignment horizontal="center" vertical="center"/>
    </xf>
    <xf numFmtId="164" fontId="105" fillId="0" borderId="0" xfId="0" applyNumberFormat="1" applyFont="1" applyAlignment="1">
      <alignment horizontal="center" vertical="center"/>
    </xf>
    <xf numFmtId="0" fontId="106" fillId="3" borderId="1" xfId="0" applyFont="1" applyFill="1" applyBorder="1" applyAlignment="1">
      <alignment horizontal="center" vertical="center" wrapText="1"/>
    </xf>
    <xf numFmtId="164" fontId="106" fillId="3" borderId="1" xfId="0" applyNumberFormat="1" applyFont="1" applyFill="1" applyBorder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4" fontId="108" fillId="0" borderId="0" xfId="0" applyNumberFormat="1" applyFont="1" applyAlignment="1">
      <alignment horizontal="center" vertical="center"/>
    </xf>
    <xf numFmtId="164" fontId="109" fillId="0" borderId="0" xfId="0" applyNumberFormat="1" applyFont="1" applyAlignment="1">
      <alignment horizontal="center" vertical="center"/>
    </xf>
    <xf numFmtId="164" fontId="110" fillId="0" borderId="0" xfId="0" applyNumberFormat="1" applyFont="1" applyAlignment="1">
      <alignment horizontal="center" vertical="center"/>
    </xf>
    <xf numFmtId="165" fontId="111" fillId="0" borderId="0" xfId="0" applyNumberFormat="1" applyFont="1" applyAlignment="1">
      <alignment horizontal="center" vertical="center"/>
    </xf>
    <xf numFmtId="164" fontId="112" fillId="0" borderId="0" xfId="0" applyNumberFormat="1" applyFont="1" applyAlignment="1">
      <alignment horizontal="center" vertical="center"/>
    </xf>
    <xf numFmtId="164" fontId="113" fillId="0" borderId="0" xfId="0" applyNumberFormat="1" applyFont="1" applyAlignment="1">
      <alignment horizontal="center" vertical="center" wrapText="1"/>
    </xf>
    <xf numFmtId="4" fontId="114" fillId="0" borderId="0" xfId="0" applyNumberFormat="1" applyFont="1" applyAlignment="1">
      <alignment horizontal="center" vertical="center"/>
    </xf>
    <xf numFmtId="164" fontId="115" fillId="0" borderId="0" xfId="0" applyNumberFormat="1" applyFont="1" applyAlignment="1">
      <alignment horizontal="center" vertical="center"/>
    </xf>
    <xf numFmtId="0" fontId="116" fillId="3" borderId="1" xfId="0" applyFont="1" applyFill="1" applyBorder="1" applyAlignment="1">
      <alignment horizontal="center" vertical="center" wrapText="1"/>
    </xf>
    <xf numFmtId="164" fontId="116" fillId="3" borderId="1" xfId="0" applyNumberFormat="1" applyFont="1" applyFill="1" applyBorder="1" applyAlignment="1">
      <alignment horizontal="center" vertical="center" wrapText="1"/>
    </xf>
    <xf numFmtId="0" fontId="117" fillId="0" borderId="0" xfId="0" applyFont="1" applyAlignment="1">
      <alignment horizontal="center" vertical="center" wrapText="1"/>
    </xf>
    <xf numFmtId="4" fontId="118" fillId="0" borderId="0" xfId="0" applyNumberFormat="1" applyFont="1" applyAlignment="1">
      <alignment horizontal="center" vertical="center"/>
    </xf>
    <xf numFmtId="164" fontId="119" fillId="0" borderId="0" xfId="0" applyNumberFormat="1" applyFont="1" applyAlignment="1">
      <alignment horizontal="center" vertical="center"/>
    </xf>
    <xf numFmtId="164" fontId="120" fillId="0" borderId="0" xfId="0" applyNumberFormat="1" applyFont="1" applyAlignment="1">
      <alignment horizontal="center" vertical="center"/>
    </xf>
    <xf numFmtId="165" fontId="121" fillId="0" borderId="0" xfId="0" applyNumberFormat="1" applyFont="1" applyAlignment="1">
      <alignment horizontal="center" vertical="center"/>
    </xf>
    <xf numFmtId="164" fontId="122" fillId="0" borderId="0" xfId="0" applyNumberFormat="1" applyFont="1" applyAlignment="1">
      <alignment horizontal="center" vertical="center"/>
    </xf>
    <xf numFmtId="164" fontId="123" fillId="0" borderId="0" xfId="0" applyNumberFormat="1" applyFont="1" applyAlignment="1">
      <alignment horizontal="center" vertical="center" wrapText="1"/>
    </xf>
    <xf numFmtId="4" fontId="124" fillId="0" borderId="0" xfId="0" applyNumberFormat="1" applyFont="1" applyAlignment="1">
      <alignment horizontal="center" vertical="center"/>
    </xf>
    <xf numFmtId="164" fontId="125" fillId="0" borderId="0" xfId="0" applyNumberFormat="1" applyFont="1" applyAlignment="1">
      <alignment horizontal="center" vertical="center"/>
    </xf>
    <xf numFmtId="0" fontId="126" fillId="3" borderId="1" xfId="0" applyFont="1" applyFill="1" applyBorder="1" applyAlignment="1">
      <alignment horizontal="center" vertical="center" wrapText="1"/>
    </xf>
    <xf numFmtId="164" fontId="126" fillId="3" borderId="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 wrapText="1"/>
    </xf>
    <xf numFmtId="4" fontId="128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5" fontId="131" fillId="0" borderId="0" xfId="0" applyNumberFormat="1" applyFont="1" applyAlignment="1">
      <alignment horizontal="center" vertical="center"/>
    </xf>
    <xf numFmtId="164" fontId="132" fillId="0" borderId="0" xfId="0" applyNumberFormat="1" applyFont="1" applyAlignment="1">
      <alignment horizontal="center" vertical="center"/>
    </xf>
    <xf numFmtId="164" fontId="133" fillId="0" borderId="0" xfId="0" applyNumberFormat="1" applyFont="1" applyAlignment="1">
      <alignment horizontal="center" vertical="center" wrapText="1"/>
    </xf>
    <xf numFmtId="4" fontId="134" fillId="0" borderId="0" xfId="0" applyNumberFormat="1" applyFont="1" applyAlignment="1">
      <alignment horizontal="center" vertical="center"/>
    </xf>
    <xf numFmtId="164" fontId="135" fillId="0" borderId="0" xfId="0" applyNumberFormat="1" applyFont="1" applyAlignment="1">
      <alignment horizontal="center" vertical="center"/>
    </xf>
    <xf numFmtId="0" fontId="136" fillId="3" borderId="1" xfId="0" applyFont="1" applyFill="1" applyBorder="1" applyAlignment="1">
      <alignment horizontal="center" vertical="center" wrapText="1"/>
    </xf>
    <xf numFmtId="164" fontId="136" fillId="3" borderId="1" xfId="0" applyNumberFormat="1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 wrapText="1"/>
    </xf>
    <xf numFmtId="4" fontId="138" fillId="0" borderId="0" xfId="0" applyNumberFormat="1" applyFont="1" applyAlignment="1">
      <alignment horizontal="center" vertical="center"/>
    </xf>
    <xf numFmtId="164" fontId="139" fillId="0" borderId="0" xfId="0" applyNumberFormat="1" applyFont="1" applyAlignment="1">
      <alignment horizontal="center" vertical="center"/>
    </xf>
    <xf numFmtId="164" fontId="140" fillId="0" borderId="0" xfId="0" applyNumberFormat="1" applyFont="1" applyAlignment="1">
      <alignment horizontal="center" vertical="center"/>
    </xf>
    <xf numFmtId="165" fontId="141" fillId="0" borderId="0" xfId="0" applyNumberFormat="1" applyFont="1" applyAlignment="1">
      <alignment horizontal="center" vertical="center"/>
    </xf>
    <xf numFmtId="164" fontId="142" fillId="0" borderId="0" xfId="0" applyNumberFormat="1" applyFont="1" applyAlignment="1">
      <alignment horizontal="center" vertical="center"/>
    </xf>
    <xf numFmtId="164" fontId="143" fillId="0" borderId="0" xfId="0" applyNumberFormat="1" applyFont="1" applyAlignment="1">
      <alignment horizontal="center" vertical="center" wrapText="1"/>
    </xf>
    <xf numFmtId="4" fontId="144" fillId="0" borderId="0" xfId="0" applyNumberFormat="1" applyFont="1" applyAlignment="1">
      <alignment horizontal="center" vertical="center"/>
    </xf>
    <xf numFmtId="164" fontId="145" fillId="0" borderId="0" xfId="0" applyNumberFormat="1" applyFont="1" applyAlignment="1">
      <alignment horizontal="center" vertical="center"/>
    </xf>
    <xf numFmtId="0" fontId="146" fillId="3" borderId="1" xfId="0" applyFont="1" applyFill="1" applyBorder="1" applyAlignment="1">
      <alignment horizontal="center" vertical="center" wrapText="1"/>
    </xf>
    <xf numFmtId="164" fontId="146" fillId="3" borderId="1" xfId="0" applyNumberFormat="1" applyFont="1" applyFill="1" applyBorder="1" applyAlignment="1">
      <alignment horizontal="center" vertical="center" wrapText="1"/>
    </xf>
    <xf numFmtId="0" fontId="147" fillId="0" borderId="0" xfId="0" applyFont="1" applyAlignment="1">
      <alignment horizontal="center" vertical="center" wrapText="1"/>
    </xf>
    <xf numFmtId="4" fontId="148" fillId="0" borderId="0" xfId="0" applyNumberFormat="1" applyFont="1" applyAlignment="1">
      <alignment horizontal="center" vertical="center"/>
    </xf>
    <xf numFmtId="164" fontId="149" fillId="0" borderId="0" xfId="0" applyNumberFormat="1" applyFont="1" applyAlignment="1">
      <alignment horizontal="center" vertical="center"/>
    </xf>
    <xf numFmtId="164" fontId="150" fillId="0" borderId="0" xfId="0" applyNumberFormat="1" applyFont="1" applyAlignment="1">
      <alignment horizontal="center" vertical="center"/>
    </xf>
    <xf numFmtId="165" fontId="151" fillId="0" borderId="0" xfId="0" applyNumberFormat="1" applyFont="1" applyAlignment="1">
      <alignment horizontal="center" vertical="center"/>
    </xf>
    <xf numFmtId="164" fontId="152" fillId="0" borderId="0" xfId="0" applyNumberFormat="1" applyFont="1" applyAlignment="1">
      <alignment horizontal="center" vertical="center"/>
    </xf>
    <xf numFmtId="164" fontId="153" fillId="0" borderId="0" xfId="0" applyNumberFormat="1" applyFont="1" applyAlignment="1">
      <alignment horizontal="center" vertical="center" wrapText="1"/>
    </xf>
    <xf numFmtId="4" fontId="154" fillId="0" borderId="0" xfId="0" applyNumberFormat="1" applyFont="1" applyAlignment="1">
      <alignment horizontal="center" vertical="center"/>
    </xf>
    <xf numFmtId="164" fontId="155" fillId="0" borderId="0" xfId="0" applyNumberFormat="1" applyFont="1" applyAlignment="1">
      <alignment horizontal="center" vertical="center"/>
    </xf>
    <xf numFmtId="0" fontId="156" fillId="3" borderId="1" xfId="0" applyFont="1" applyFill="1" applyBorder="1" applyAlignment="1">
      <alignment horizontal="center" vertical="center" wrapText="1"/>
    </xf>
    <xf numFmtId="164" fontId="156" fillId="3" borderId="1" xfId="0" applyNumberFormat="1" applyFont="1" applyFill="1" applyBorder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4" fontId="158" fillId="0" borderId="0" xfId="0" applyNumberFormat="1" applyFont="1" applyAlignment="1">
      <alignment horizontal="center" vertical="center"/>
    </xf>
    <xf numFmtId="164" fontId="159" fillId="0" borderId="0" xfId="0" applyNumberFormat="1" applyFont="1" applyAlignment="1">
      <alignment horizontal="center" vertical="center"/>
    </xf>
    <xf numFmtId="164" fontId="160" fillId="0" borderId="0" xfId="0" applyNumberFormat="1" applyFont="1" applyAlignment="1">
      <alignment horizontal="center" vertical="center"/>
    </xf>
    <xf numFmtId="165" fontId="161" fillId="0" borderId="0" xfId="0" applyNumberFormat="1" applyFont="1" applyAlignment="1">
      <alignment horizontal="center" vertical="center"/>
    </xf>
    <xf numFmtId="164" fontId="162" fillId="0" borderId="0" xfId="0" applyNumberFormat="1" applyFont="1" applyAlignment="1">
      <alignment horizontal="center" vertical="center"/>
    </xf>
    <xf numFmtId="164" fontId="163" fillId="0" borderId="0" xfId="0" applyNumberFormat="1" applyFont="1" applyAlignment="1">
      <alignment horizontal="center" vertical="center" wrapText="1"/>
    </xf>
    <xf numFmtId="4" fontId="164" fillId="0" borderId="0" xfId="0" applyNumberFormat="1" applyFont="1" applyAlignment="1">
      <alignment horizontal="center" vertical="center"/>
    </xf>
    <xf numFmtId="164" fontId="165" fillId="0" borderId="0" xfId="0" applyNumberFormat="1" applyFont="1" applyAlignment="1">
      <alignment horizontal="center" vertical="center"/>
    </xf>
    <xf numFmtId="0" fontId="166" fillId="3" borderId="1" xfId="0" applyFont="1" applyFill="1" applyBorder="1" applyAlignment="1">
      <alignment horizontal="center" vertical="center" wrapText="1"/>
    </xf>
    <xf numFmtId="164" fontId="166" fillId="3" borderId="1" xfId="0" applyNumberFormat="1" applyFont="1" applyFill="1" applyBorder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4" fontId="168" fillId="0" borderId="0" xfId="0" applyNumberFormat="1" applyFont="1" applyAlignment="1">
      <alignment horizontal="center" vertical="center"/>
    </xf>
    <xf numFmtId="164" fontId="169" fillId="0" borderId="0" xfId="0" applyNumberFormat="1" applyFont="1" applyAlignment="1">
      <alignment horizontal="center" vertical="center"/>
    </xf>
    <xf numFmtId="164" fontId="170" fillId="0" borderId="0" xfId="0" applyNumberFormat="1" applyFont="1" applyAlignment="1">
      <alignment horizontal="center" vertical="center"/>
    </xf>
    <xf numFmtId="165" fontId="171" fillId="0" borderId="0" xfId="0" applyNumberFormat="1" applyFont="1" applyAlignment="1">
      <alignment horizontal="center" vertical="center"/>
    </xf>
    <xf numFmtId="164" fontId="172" fillId="0" borderId="0" xfId="0" applyNumberFormat="1" applyFont="1" applyAlignment="1">
      <alignment horizontal="center" vertical="center"/>
    </xf>
    <xf numFmtId="164" fontId="173" fillId="0" borderId="0" xfId="0" applyNumberFormat="1" applyFont="1" applyAlignment="1">
      <alignment horizontal="center" vertical="center" wrapText="1"/>
    </xf>
    <xf numFmtId="4" fontId="174" fillId="0" borderId="0" xfId="0" applyNumberFormat="1" applyFont="1" applyAlignment="1">
      <alignment horizontal="center" vertical="center"/>
    </xf>
    <xf numFmtId="164" fontId="175" fillId="0" borderId="0" xfId="0" applyNumberFormat="1" applyFont="1" applyAlignment="1">
      <alignment horizontal="center" vertical="center"/>
    </xf>
    <xf numFmtId="0" fontId="176" fillId="3" borderId="1" xfId="0" applyFont="1" applyFill="1" applyBorder="1" applyAlignment="1">
      <alignment horizontal="center" vertical="center" wrapText="1"/>
    </xf>
    <xf numFmtId="164" fontId="176" fillId="3" borderId="1" xfId="0" applyNumberFormat="1" applyFont="1" applyFill="1" applyBorder="1" applyAlignment="1">
      <alignment horizontal="center" vertical="center" wrapText="1"/>
    </xf>
    <xf numFmtId="0" fontId="177" fillId="0" borderId="0" xfId="0" applyFont="1" applyAlignment="1">
      <alignment horizontal="center" vertical="center" wrapText="1"/>
    </xf>
    <xf numFmtId="4" fontId="178" fillId="0" borderId="0" xfId="0" applyNumberFormat="1" applyFont="1" applyAlignment="1">
      <alignment horizontal="center" vertical="center"/>
    </xf>
    <xf numFmtId="164" fontId="179" fillId="0" borderId="0" xfId="0" applyNumberFormat="1" applyFont="1" applyAlignment="1">
      <alignment horizontal="center" vertical="center"/>
    </xf>
    <xf numFmtId="164" fontId="180" fillId="0" borderId="0" xfId="0" applyNumberFormat="1" applyFont="1" applyAlignment="1">
      <alignment horizontal="center" vertical="center"/>
    </xf>
    <xf numFmtId="165" fontId="181" fillId="0" borderId="0" xfId="0" applyNumberFormat="1" applyFont="1" applyAlignment="1">
      <alignment horizontal="center" vertical="center"/>
    </xf>
    <xf numFmtId="164" fontId="182" fillId="0" borderId="0" xfId="0" applyNumberFormat="1" applyFont="1" applyAlignment="1">
      <alignment horizontal="center" vertical="center"/>
    </xf>
    <xf numFmtId="164" fontId="183" fillId="0" borderId="0" xfId="0" applyNumberFormat="1" applyFont="1" applyAlignment="1">
      <alignment horizontal="center" vertical="center" wrapText="1"/>
    </xf>
    <xf numFmtId="4" fontId="184" fillId="0" borderId="0" xfId="0" applyNumberFormat="1" applyFont="1" applyAlignment="1">
      <alignment horizontal="center" vertical="center"/>
    </xf>
    <xf numFmtId="164" fontId="185" fillId="0" borderId="0" xfId="0" applyNumberFormat="1" applyFont="1" applyAlignment="1">
      <alignment horizontal="center" vertical="center"/>
    </xf>
    <xf numFmtId="0" fontId="186" fillId="3" borderId="1" xfId="0" applyFont="1" applyFill="1" applyBorder="1" applyAlignment="1">
      <alignment horizontal="center" vertical="center" wrapText="1"/>
    </xf>
    <xf numFmtId="164" fontId="186" fillId="3" borderId="1" xfId="0" applyNumberFormat="1" applyFont="1" applyFill="1" applyBorder="1" applyAlignment="1">
      <alignment horizontal="center" vertical="center" wrapText="1"/>
    </xf>
    <xf numFmtId="0" fontId="187" fillId="0" borderId="0" xfId="0" applyFont="1" applyAlignment="1">
      <alignment horizontal="center" vertical="center" wrapText="1"/>
    </xf>
    <xf numFmtId="4" fontId="188" fillId="0" borderId="0" xfId="0" applyNumberFormat="1" applyFont="1" applyAlignment="1">
      <alignment horizontal="center" vertical="center"/>
    </xf>
    <xf numFmtId="164" fontId="189" fillId="0" borderId="0" xfId="0" applyNumberFormat="1" applyFont="1" applyAlignment="1">
      <alignment horizontal="center" vertical="center"/>
    </xf>
    <xf numFmtId="164" fontId="190" fillId="0" borderId="0" xfId="0" applyNumberFormat="1" applyFont="1" applyAlignment="1">
      <alignment horizontal="center" vertical="center"/>
    </xf>
    <xf numFmtId="165" fontId="191" fillId="0" borderId="0" xfId="0" applyNumberFormat="1" applyFont="1" applyAlignment="1">
      <alignment horizontal="center" vertical="center"/>
    </xf>
    <xf numFmtId="164" fontId="192" fillId="0" borderId="0" xfId="0" applyNumberFormat="1" applyFont="1" applyAlignment="1">
      <alignment horizontal="center" vertical="center"/>
    </xf>
    <xf numFmtId="164" fontId="193" fillId="0" borderId="0" xfId="0" applyNumberFormat="1" applyFont="1" applyAlignment="1">
      <alignment horizontal="center" vertical="center" wrapText="1"/>
    </xf>
    <xf numFmtId="4" fontId="194" fillId="0" borderId="0" xfId="0" applyNumberFormat="1" applyFont="1" applyAlignment="1">
      <alignment horizontal="center" vertical="center"/>
    </xf>
    <xf numFmtId="164" fontId="195" fillId="0" borderId="0" xfId="0" applyNumberFormat="1" applyFont="1" applyAlignment="1">
      <alignment horizontal="center" vertical="center"/>
    </xf>
    <xf numFmtId="0" fontId="196" fillId="3" borderId="1" xfId="0" applyFont="1" applyFill="1" applyBorder="1" applyAlignment="1">
      <alignment horizontal="center" vertical="center" wrapText="1"/>
    </xf>
    <xf numFmtId="164" fontId="196" fillId="3" borderId="1" xfId="0" applyNumberFormat="1" applyFont="1" applyFill="1" applyBorder="1" applyAlignment="1">
      <alignment horizontal="center" vertical="center" wrapText="1"/>
    </xf>
    <xf numFmtId="0" fontId="197" fillId="0" borderId="0" xfId="0" applyFont="1" applyAlignment="1">
      <alignment horizontal="center" vertical="center" wrapText="1"/>
    </xf>
    <xf numFmtId="4" fontId="198" fillId="0" borderId="0" xfId="0" applyNumberFormat="1" applyFont="1" applyAlignment="1">
      <alignment horizontal="center" vertical="center"/>
    </xf>
    <xf numFmtId="164" fontId="199" fillId="0" borderId="0" xfId="0" applyNumberFormat="1" applyFont="1" applyAlignment="1">
      <alignment horizontal="center" vertical="center"/>
    </xf>
    <xf numFmtId="164" fontId="200" fillId="0" borderId="0" xfId="0" applyNumberFormat="1" applyFont="1" applyAlignment="1">
      <alignment horizontal="center" vertical="center"/>
    </xf>
    <xf numFmtId="165" fontId="201" fillId="0" borderId="0" xfId="0" applyNumberFormat="1" applyFont="1" applyAlignment="1">
      <alignment horizontal="center" vertical="center"/>
    </xf>
    <xf numFmtId="164" fontId="202" fillId="0" borderId="0" xfId="0" applyNumberFormat="1" applyFont="1" applyAlignment="1">
      <alignment horizontal="center" vertical="center"/>
    </xf>
    <xf numFmtId="164" fontId="203" fillId="0" borderId="0" xfId="0" applyNumberFormat="1" applyFont="1" applyAlignment="1">
      <alignment horizontal="center" vertical="center" wrapText="1"/>
    </xf>
    <xf numFmtId="4" fontId="204" fillId="0" borderId="0" xfId="0" applyNumberFormat="1" applyFont="1" applyAlignment="1">
      <alignment horizontal="center" vertical="center"/>
    </xf>
    <xf numFmtId="164" fontId="205" fillId="0" borderId="0" xfId="0" applyNumberFormat="1" applyFont="1" applyAlignment="1">
      <alignment horizontal="center" vertical="center"/>
    </xf>
    <xf numFmtId="0" fontId="206" fillId="3" borderId="1" xfId="0" applyFont="1" applyFill="1" applyBorder="1" applyAlignment="1">
      <alignment horizontal="center" vertical="center" wrapText="1"/>
    </xf>
    <xf numFmtId="164" fontId="206" fillId="3" borderId="1" xfId="0" applyNumberFormat="1" applyFont="1" applyFill="1" applyBorder="1" applyAlignment="1">
      <alignment horizontal="center" vertical="center" wrapText="1"/>
    </xf>
    <xf numFmtId="0" fontId="207" fillId="0" borderId="0" xfId="0" applyFont="1" applyAlignment="1">
      <alignment horizontal="center" vertical="center" wrapText="1"/>
    </xf>
    <xf numFmtId="4" fontId="208" fillId="0" borderId="0" xfId="0" applyNumberFormat="1" applyFont="1" applyAlignment="1">
      <alignment horizontal="center" vertical="center"/>
    </xf>
    <xf numFmtId="164" fontId="209" fillId="0" borderId="0" xfId="0" applyNumberFormat="1" applyFont="1" applyAlignment="1">
      <alignment horizontal="center" vertical="center"/>
    </xf>
    <xf numFmtId="164" fontId="210" fillId="0" borderId="0" xfId="0" applyNumberFormat="1" applyFont="1" applyAlignment="1">
      <alignment horizontal="center" vertical="center"/>
    </xf>
    <xf numFmtId="165" fontId="211" fillId="0" borderId="0" xfId="0" applyNumberFormat="1" applyFont="1" applyAlignment="1">
      <alignment horizontal="center" vertical="center"/>
    </xf>
    <xf numFmtId="164" fontId="212" fillId="0" borderId="0" xfId="0" applyNumberFormat="1" applyFont="1" applyAlignment="1">
      <alignment horizontal="center" vertical="center"/>
    </xf>
    <xf numFmtId="164" fontId="213" fillId="0" borderId="0" xfId="0" applyNumberFormat="1" applyFont="1" applyAlignment="1">
      <alignment horizontal="center" vertical="center" wrapText="1"/>
    </xf>
    <xf numFmtId="4" fontId="214" fillId="0" borderId="0" xfId="0" applyNumberFormat="1" applyFont="1" applyAlignment="1">
      <alignment horizontal="center" vertical="center"/>
    </xf>
    <xf numFmtId="164" fontId="215" fillId="0" borderId="0" xfId="0" applyNumberFormat="1" applyFont="1" applyAlignment="1">
      <alignment horizontal="center" vertical="center"/>
    </xf>
    <xf numFmtId="0" fontId="216" fillId="3" borderId="1" xfId="0" applyFont="1" applyFill="1" applyBorder="1" applyAlignment="1">
      <alignment horizontal="center" vertical="center" wrapText="1"/>
    </xf>
    <xf numFmtId="164" fontId="216" fillId="3" borderId="1" xfId="0" applyNumberFormat="1" applyFont="1" applyFill="1" applyBorder="1" applyAlignment="1">
      <alignment horizontal="center" vertical="center" wrapText="1"/>
    </xf>
    <xf numFmtId="0" fontId="217" fillId="0" borderId="0" xfId="0" applyFont="1" applyAlignment="1">
      <alignment horizontal="center" vertical="center" wrapText="1"/>
    </xf>
    <xf numFmtId="4" fontId="218" fillId="0" borderId="0" xfId="0" applyNumberFormat="1" applyFont="1" applyAlignment="1">
      <alignment horizontal="center" vertical="center"/>
    </xf>
    <xf numFmtId="164" fontId="219" fillId="0" borderId="0" xfId="0" applyNumberFormat="1" applyFont="1" applyAlignment="1">
      <alignment horizontal="center" vertical="center"/>
    </xf>
    <xf numFmtId="164" fontId="220" fillId="0" borderId="0" xfId="0" applyNumberFormat="1" applyFont="1" applyAlignment="1">
      <alignment horizontal="center" vertical="center"/>
    </xf>
    <xf numFmtId="165" fontId="221" fillId="0" borderId="0" xfId="0" applyNumberFormat="1" applyFont="1" applyAlignment="1">
      <alignment horizontal="center" vertical="center"/>
    </xf>
    <xf numFmtId="164" fontId="222" fillId="0" borderId="0" xfId="0" applyNumberFormat="1" applyFont="1" applyAlignment="1">
      <alignment horizontal="center" vertical="center"/>
    </xf>
    <xf numFmtId="164" fontId="223" fillId="0" borderId="0" xfId="0" applyNumberFormat="1" applyFont="1" applyAlignment="1">
      <alignment horizontal="center" vertical="center" wrapText="1"/>
    </xf>
    <xf numFmtId="4" fontId="224" fillId="0" borderId="0" xfId="0" applyNumberFormat="1" applyFont="1" applyAlignment="1">
      <alignment horizontal="center" vertical="center"/>
    </xf>
    <xf numFmtId="164" fontId="225" fillId="0" borderId="0" xfId="0" applyNumberFormat="1" applyFont="1" applyAlignment="1">
      <alignment horizontal="center" vertical="center"/>
    </xf>
    <xf numFmtId="0" fontId="226" fillId="3" borderId="1" xfId="0" applyFont="1" applyFill="1" applyBorder="1" applyAlignment="1">
      <alignment horizontal="center" vertical="center" wrapText="1"/>
    </xf>
    <xf numFmtId="164" fontId="226" fillId="3" borderId="1" xfId="0" applyNumberFormat="1" applyFont="1" applyFill="1" applyBorder="1" applyAlignment="1">
      <alignment horizontal="center" vertical="center" wrapText="1"/>
    </xf>
    <xf numFmtId="0" fontId="227" fillId="0" borderId="0" xfId="0" applyFont="1" applyAlignment="1">
      <alignment horizontal="center" vertical="center" wrapText="1"/>
    </xf>
    <xf numFmtId="4" fontId="228" fillId="0" borderId="0" xfId="0" applyNumberFormat="1" applyFont="1" applyAlignment="1">
      <alignment horizontal="center" vertical="center"/>
    </xf>
    <xf numFmtId="164" fontId="229" fillId="0" borderId="0" xfId="0" applyNumberFormat="1" applyFont="1" applyAlignment="1">
      <alignment horizontal="center" vertical="center"/>
    </xf>
    <xf numFmtId="164" fontId="230" fillId="0" borderId="0" xfId="0" applyNumberFormat="1" applyFont="1" applyAlignment="1">
      <alignment horizontal="center" vertical="center"/>
    </xf>
    <xf numFmtId="165" fontId="231" fillId="0" borderId="0" xfId="0" applyNumberFormat="1" applyFont="1" applyAlignment="1">
      <alignment horizontal="center" vertical="center"/>
    </xf>
    <xf numFmtId="164" fontId="232" fillId="0" borderId="0" xfId="0" applyNumberFormat="1" applyFont="1" applyAlignment="1">
      <alignment horizontal="center" vertical="center"/>
    </xf>
    <xf numFmtId="164" fontId="233" fillId="0" borderId="0" xfId="0" applyNumberFormat="1" applyFont="1" applyAlignment="1">
      <alignment horizontal="center" vertical="center" wrapText="1"/>
    </xf>
    <xf numFmtId="4" fontId="234" fillId="0" borderId="0" xfId="0" applyNumberFormat="1" applyFont="1" applyAlignment="1">
      <alignment horizontal="center" vertical="center"/>
    </xf>
    <xf numFmtId="164" fontId="235" fillId="0" borderId="0" xfId="0" applyNumberFormat="1" applyFont="1" applyAlignment="1">
      <alignment horizontal="center" vertical="center"/>
    </xf>
    <xf numFmtId="0" fontId="236" fillId="3" borderId="1" xfId="0" applyFont="1" applyFill="1" applyBorder="1" applyAlignment="1">
      <alignment horizontal="center" vertical="center" wrapText="1"/>
    </xf>
    <xf numFmtId="164" fontId="236" fillId="3" borderId="1" xfId="0" applyNumberFormat="1" applyFont="1" applyFill="1" applyBorder="1" applyAlignment="1">
      <alignment horizontal="center" vertical="center" wrapText="1"/>
    </xf>
    <xf numFmtId="0" fontId="237" fillId="0" borderId="0" xfId="0" applyFont="1" applyAlignment="1">
      <alignment horizontal="center" vertical="center" wrapText="1"/>
    </xf>
    <xf numFmtId="4" fontId="238" fillId="0" borderId="0" xfId="0" applyNumberFormat="1" applyFont="1" applyAlignment="1">
      <alignment horizontal="center" vertical="center"/>
    </xf>
    <xf numFmtId="164" fontId="239" fillId="0" borderId="0" xfId="0" applyNumberFormat="1" applyFont="1" applyAlignment="1">
      <alignment horizontal="center" vertical="center"/>
    </xf>
    <xf numFmtId="164" fontId="240" fillId="0" borderId="0" xfId="0" applyNumberFormat="1" applyFont="1" applyAlignment="1">
      <alignment horizontal="center" vertical="center"/>
    </xf>
    <xf numFmtId="165" fontId="241" fillId="0" borderId="0" xfId="0" applyNumberFormat="1" applyFont="1" applyAlignment="1">
      <alignment horizontal="center" vertical="center"/>
    </xf>
    <xf numFmtId="164" fontId="242" fillId="0" borderId="0" xfId="0" applyNumberFormat="1" applyFont="1" applyAlignment="1">
      <alignment horizontal="center" vertical="center"/>
    </xf>
    <xf numFmtId="164" fontId="243" fillId="0" borderId="0" xfId="0" applyNumberFormat="1" applyFont="1" applyAlignment="1">
      <alignment horizontal="center" vertical="center" wrapText="1"/>
    </xf>
    <xf numFmtId="4" fontId="244" fillId="0" borderId="0" xfId="0" applyNumberFormat="1" applyFont="1" applyAlignment="1">
      <alignment horizontal="center" vertical="center"/>
    </xf>
    <xf numFmtId="164" fontId="245" fillId="0" borderId="0" xfId="0" applyNumberFormat="1" applyFont="1" applyAlignment="1">
      <alignment horizontal="center" vertical="center"/>
    </xf>
    <xf numFmtId="0" fontId="246" fillId="3" borderId="1" xfId="0" applyFont="1" applyFill="1" applyBorder="1" applyAlignment="1">
      <alignment horizontal="center" vertical="center" wrapText="1"/>
    </xf>
    <xf numFmtId="164" fontId="246" fillId="3" borderId="1" xfId="0" applyNumberFormat="1" applyFont="1" applyFill="1" applyBorder="1" applyAlignment="1">
      <alignment horizontal="center" vertical="center" wrapText="1"/>
    </xf>
    <xf numFmtId="0" fontId="247" fillId="0" borderId="0" xfId="0" applyFont="1" applyAlignment="1">
      <alignment horizontal="center" vertical="center" wrapText="1"/>
    </xf>
    <xf numFmtId="4" fontId="248" fillId="0" borderId="0" xfId="0" applyNumberFormat="1" applyFont="1" applyAlignment="1">
      <alignment horizontal="center" vertical="center"/>
    </xf>
    <xf numFmtId="164" fontId="249" fillId="0" borderId="0" xfId="0" applyNumberFormat="1" applyFont="1" applyAlignment="1">
      <alignment horizontal="center" vertical="center"/>
    </xf>
    <xf numFmtId="164" fontId="250" fillId="0" borderId="0" xfId="0" applyNumberFormat="1" applyFont="1" applyAlignment="1">
      <alignment horizontal="center" vertical="center"/>
    </xf>
    <xf numFmtId="165" fontId="251" fillId="0" borderId="0" xfId="0" applyNumberFormat="1" applyFont="1" applyAlignment="1">
      <alignment horizontal="center" vertical="center"/>
    </xf>
    <xf numFmtId="164" fontId="252" fillId="0" borderId="0" xfId="0" applyNumberFormat="1" applyFont="1" applyAlignment="1">
      <alignment horizontal="center" vertical="center"/>
    </xf>
    <xf numFmtId="164" fontId="253" fillId="0" borderId="0" xfId="0" applyNumberFormat="1" applyFont="1" applyAlignment="1">
      <alignment horizontal="center" vertical="center" wrapText="1"/>
    </xf>
    <xf numFmtId="4" fontId="254" fillId="0" borderId="0" xfId="0" applyNumberFormat="1" applyFont="1" applyAlignment="1">
      <alignment horizontal="center" vertical="center"/>
    </xf>
    <xf numFmtId="164" fontId="255" fillId="0" borderId="0" xfId="0" applyNumberFormat="1" applyFont="1" applyAlignment="1">
      <alignment horizontal="center" vertical="center"/>
    </xf>
    <xf numFmtId="0" fontId="256" fillId="3" borderId="1" xfId="0" applyFont="1" applyFill="1" applyBorder="1" applyAlignment="1">
      <alignment horizontal="center" vertical="center" wrapText="1"/>
    </xf>
    <xf numFmtId="164" fontId="256" fillId="3" borderId="1" xfId="0" applyNumberFormat="1" applyFont="1" applyFill="1" applyBorder="1" applyAlignment="1">
      <alignment horizontal="center" vertical="center" wrapText="1"/>
    </xf>
    <xf numFmtId="0" fontId="257" fillId="0" borderId="0" xfId="0" applyFont="1" applyAlignment="1">
      <alignment horizontal="center" vertical="center" wrapText="1"/>
    </xf>
    <xf numFmtId="4" fontId="258" fillId="0" borderId="0" xfId="0" applyNumberFormat="1" applyFont="1" applyAlignment="1">
      <alignment horizontal="center" vertical="center"/>
    </xf>
    <xf numFmtId="164" fontId="259" fillId="0" borderId="0" xfId="0" applyNumberFormat="1" applyFont="1" applyAlignment="1">
      <alignment horizontal="center" vertical="center"/>
    </xf>
    <xf numFmtId="164" fontId="260" fillId="0" borderId="0" xfId="0" applyNumberFormat="1" applyFont="1" applyAlignment="1">
      <alignment horizontal="center" vertical="center"/>
    </xf>
    <xf numFmtId="165" fontId="261" fillId="0" borderId="0" xfId="0" applyNumberFormat="1" applyFont="1" applyAlignment="1">
      <alignment horizontal="center" vertical="center"/>
    </xf>
    <xf numFmtId="164" fontId="262" fillId="0" borderId="0" xfId="0" applyNumberFormat="1" applyFont="1" applyAlignment="1">
      <alignment horizontal="center" vertical="center"/>
    </xf>
    <xf numFmtId="164" fontId="263" fillId="0" borderId="0" xfId="0" applyNumberFormat="1" applyFont="1" applyAlignment="1">
      <alignment horizontal="center" vertical="center" wrapText="1"/>
    </xf>
    <xf numFmtId="4" fontId="264" fillId="0" borderId="0" xfId="0" applyNumberFormat="1" applyFont="1" applyAlignment="1">
      <alignment horizontal="center" vertical="center"/>
    </xf>
    <xf numFmtId="164" fontId="265" fillId="0" borderId="0" xfId="0" applyNumberFormat="1" applyFont="1" applyAlignment="1">
      <alignment horizontal="center" vertical="center"/>
    </xf>
    <xf numFmtId="0" fontId="266" fillId="3" borderId="1" xfId="0" applyFont="1" applyFill="1" applyBorder="1" applyAlignment="1">
      <alignment horizontal="center" vertical="center" wrapText="1"/>
    </xf>
    <xf numFmtId="164" fontId="266" fillId="3" borderId="1" xfId="0" applyNumberFormat="1" applyFont="1" applyFill="1" applyBorder="1" applyAlignment="1">
      <alignment horizontal="center" vertical="center" wrapText="1"/>
    </xf>
    <xf numFmtId="0" fontId="267" fillId="0" borderId="0" xfId="0" applyFont="1" applyAlignment="1">
      <alignment horizontal="center" vertical="center" wrapText="1"/>
    </xf>
    <xf numFmtId="4" fontId="268" fillId="0" borderId="0" xfId="0" applyNumberFormat="1" applyFont="1" applyAlignment="1">
      <alignment horizontal="center" vertical="center"/>
    </xf>
    <xf numFmtId="164" fontId="269" fillId="0" borderId="0" xfId="0" applyNumberFormat="1" applyFont="1" applyAlignment="1">
      <alignment horizontal="center" vertical="center"/>
    </xf>
    <xf numFmtId="164" fontId="270" fillId="0" borderId="0" xfId="0" applyNumberFormat="1" applyFont="1" applyAlignment="1">
      <alignment horizontal="center" vertical="center"/>
    </xf>
    <xf numFmtId="165" fontId="271" fillId="0" borderId="0" xfId="0" applyNumberFormat="1" applyFont="1" applyAlignment="1">
      <alignment horizontal="center" vertical="center"/>
    </xf>
    <xf numFmtId="164" fontId="272" fillId="0" borderId="0" xfId="0" applyNumberFormat="1" applyFont="1" applyAlignment="1">
      <alignment horizontal="center" vertical="center"/>
    </xf>
    <xf numFmtId="164" fontId="273" fillId="0" borderId="0" xfId="0" applyNumberFormat="1" applyFont="1" applyAlignment="1">
      <alignment horizontal="center" vertical="center" wrapText="1"/>
    </xf>
    <xf numFmtId="4" fontId="274" fillId="0" borderId="0" xfId="0" applyNumberFormat="1" applyFont="1" applyAlignment="1">
      <alignment horizontal="center" vertical="center"/>
    </xf>
    <xf numFmtId="164" fontId="275" fillId="0" borderId="0" xfId="0" applyNumberFormat="1" applyFont="1" applyAlignment="1">
      <alignment horizontal="center" vertical="center"/>
    </xf>
    <xf numFmtId="0" fontId="276" fillId="3" borderId="1" xfId="0" applyFont="1" applyFill="1" applyBorder="1" applyAlignment="1">
      <alignment horizontal="center" vertical="center" wrapText="1"/>
    </xf>
    <xf numFmtId="164" fontId="276" fillId="3" borderId="1" xfId="0" applyNumberFormat="1" applyFont="1" applyFill="1" applyBorder="1" applyAlignment="1">
      <alignment horizontal="center" vertical="center" wrapText="1"/>
    </xf>
    <xf numFmtId="0" fontId="277" fillId="0" borderId="0" xfId="0" applyFont="1" applyAlignment="1">
      <alignment horizontal="center" vertical="center" wrapText="1"/>
    </xf>
    <xf numFmtId="4" fontId="278" fillId="0" borderId="0" xfId="0" applyNumberFormat="1" applyFont="1" applyAlignment="1">
      <alignment horizontal="center" vertical="center"/>
    </xf>
    <xf numFmtId="164" fontId="279" fillId="0" borderId="0" xfId="0" applyNumberFormat="1" applyFont="1" applyAlignment="1">
      <alignment horizontal="center" vertical="center"/>
    </xf>
    <xf numFmtId="164" fontId="280" fillId="0" borderId="0" xfId="0" applyNumberFormat="1" applyFont="1" applyAlignment="1">
      <alignment horizontal="center" vertical="center"/>
    </xf>
    <xf numFmtId="165" fontId="281" fillId="0" borderId="0" xfId="0" applyNumberFormat="1" applyFont="1" applyAlignment="1">
      <alignment horizontal="center" vertical="center"/>
    </xf>
    <xf numFmtId="164" fontId="282" fillId="0" borderId="0" xfId="0" applyNumberFormat="1" applyFont="1" applyAlignment="1">
      <alignment horizontal="center" vertical="center"/>
    </xf>
    <xf numFmtId="164" fontId="283" fillId="0" borderId="0" xfId="0" applyNumberFormat="1" applyFont="1" applyAlignment="1">
      <alignment horizontal="center" vertical="center" wrapText="1"/>
    </xf>
    <xf numFmtId="4" fontId="284" fillId="0" borderId="0" xfId="0" applyNumberFormat="1" applyFont="1" applyAlignment="1">
      <alignment horizontal="center" vertical="center"/>
    </xf>
    <xf numFmtId="164" fontId="285" fillId="0" borderId="0" xfId="0" applyNumberFormat="1" applyFont="1" applyAlignment="1">
      <alignment horizontal="center" vertical="center"/>
    </xf>
    <xf numFmtId="0" fontId="286" fillId="3" borderId="1" xfId="0" applyFont="1" applyFill="1" applyBorder="1" applyAlignment="1">
      <alignment horizontal="center" vertical="center" wrapText="1"/>
    </xf>
    <xf numFmtId="164" fontId="286" fillId="3" borderId="1" xfId="0" applyNumberFormat="1" applyFont="1" applyFill="1" applyBorder="1" applyAlignment="1">
      <alignment horizontal="center" vertical="center" wrapText="1"/>
    </xf>
    <xf numFmtId="0" fontId="287" fillId="0" borderId="0" xfId="0" applyFont="1" applyAlignment="1">
      <alignment horizontal="center" vertical="center" wrapText="1"/>
    </xf>
    <xf numFmtId="4" fontId="288" fillId="0" borderId="0" xfId="0" applyNumberFormat="1" applyFont="1" applyAlignment="1">
      <alignment horizontal="center" vertical="center"/>
    </xf>
    <xf numFmtId="164" fontId="289" fillId="0" borderId="0" xfId="0" applyNumberFormat="1" applyFont="1" applyAlignment="1">
      <alignment horizontal="center" vertical="center"/>
    </xf>
    <xf numFmtId="164" fontId="290" fillId="0" borderId="0" xfId="0" applyNumberFormat="1" applyFont="1" applyAlignment="1">
      <alignment horizontal="center" vertical="center"/>
    </xf>
    <xf numFmtId="165" fontId="291" fillId="0" borderId="0" xfId="0" applyNumberFormat="1" applyFont="1" applyAlignment="1">
      <alignment horizontal="center" vertical="center"/>
    </xf>
    <xf numFmtId="164" fontId="292" fillId="0" borderId="0" xfId="0" applyNumberFormat="1" applyFont="1" applyAlignment="1">
      <alignment horizontal="center" vertical="center"/>
    </xf>
    <xf numFmtId="164" fontId="293" fillId="0" borderId="0" xfId="0" applyNumberFormat="1" applyFont="1" applyAlignment="1">
      <alignment horizontal="center" vertical="center" wrapText="1"/>
    </xf>
    <xf numFmtId="4" fontId="294" fillId="0" borderId="0" xfId="0" applyNumberFormat="1" applyFont="1" applyAlignment="1">
      <alignment horizontal="center" vertical="center"/>
    </xf>
    <xf numFmtId="164" fontId="295" fillId="0" borderId="0" xfId="0" applyNumberFormat="1" applyFont="1" applyAlignment="1">
      <alignment horizontal="center" vertical="center"/>
    </xf>
    <xf numFmtId="0" fontId="296" fillId="3" borderId="1" xfId="0" applyFont="1" applyFill="1" applyBorder="1" applyAlignment="1">
      <alignment horizontal="center" vertical="center" wrapText="1"/>
    </xf>
    <xf numFmtId="164" fontId="296" fillId="3" borderId="1" xfId="0" applyNumberFormat="1" applyFont="1" applyFill="1" applyBorder="1" applyAlignment="1">
      <alignment horizontal="center" vertical="center"/>
    </xf>
    <xf numFmtId="0" fontId="297" fillId="3" borderId="1" xfId="0" applyFont="1" applyFill="1" applyBorder="1" applyAlignment="1">
      <alignment horizontal="center" vertical="center" wrapText="1"/>
    </xf>
    <xf numFmtId="164" fontId="297" fillId="3" borderId="1" xfId="0" applyNumberFormat="1" applyFont="1" applyFill="1" applyBorder="1" applyAlignment="1">
      <alignment horizontal="center" vertical="center"/>
    </xf>
    <xf numFmtId="0" fontId="298" fillId="2" borderId="0" xfId="0" applyFont="1" applyFill="1" applyAlignment="1">
      <alignment horizontal="center"/>
    </xf>
    <xf numFmtId="0" fontId="299" fillId="0" borderId="0" xfId="0" applyFont="1" applyAlignment="1">
      <alignment horizontal="center" vertical="center" wrapText="1"/>
    </xf>
    <xf numFmtId="0" fontId="300" fillId="0" borderId="0" xfId="0" applyFont="1" applyAlignment="1">
      <alignment horizontal="center" vertical="center" wrapText="1"/>
    </xf>
    <xf numFmtId="0" fontId="301" fillId="0" borderId="0" xfId="0" applyFont="1" applyAlignment="1">
      <alignment horizontal="center" vertical="center" wrapText="1"/>
    </xf>
    <xf numFmtId="0" fontId="302" fillId="0" borderId="0" xfId="0" applyFont="1" applyAlignment="1">
      <alignment horizontal="center" vertical="center" wrapText="1"/>
    </xf>
    <xf numFmtId="0" fontId="303" fillId="0" borderId="0" xfId="0" applyFont="1" applyAlignment="1">
      <alignment horizontal="center" vertical="center" wrapText="1"/>
    </xf>
    <xf numFmtId="0" fontId="304" fillId="0" borderId="0" xfId="0" applyFont="1" applyAlignment="1">
      <alignment horizontal="center" vertical="center" wrapText="1"/>
    </xf>
    <xf numFmtId="0" fontId="305" fillId="0" borderId="0" xfId="0" applyFont="1" applyAlignment="1">
      <alignment horizontal="center" vertical="center" wrapText="1"/>
    </xf>
    <xf numFmtId="0" fontId="306" fillId="0" borderId="0" xfId="0" applyFont="1" applyAlignment="1">
      <alignment horizontal="center" vertical="center" wrapText="1"/>
    </xf>
    <xf numFmtId="0" fontId="307" fillId="0" borderId="0" xfId="0" applyFont="1" applyAlignment="1">
      <alignment horizontal="center" vertical="center" wrapText="1"/>
    </xf>
    <xf numFmtId="0" fontId="308" fillId="0" borderId="0" xfId="0" applyFont="1" applyAlignment="1">
      <alignment horizontal="center" vertical="center" wrapText="1"/>
    </xf>
    <xf numFmtId="0" fontId="309" fillId="0" borderId="0" xfId="0" applyFont="1" applyAlignment="1">
      <alignment horizontal="center" vertical="center" wrapText="1"/>
    </xf>
    <xf numFmtId="0" fontId="310" fillId="0" borderId="0" xfId="0" applyFont="1" applyAlignment="1">
      <alignment horizontal="center" vertical="center" wrapText="1"/>
    </xf>
    <xf numFmtId="0" fontId="311" fillId="0" borderId="0" xfId="0" applyFont="1" applyAlignment="1">
      <alignment horizontal="center" vertical="center" wrapText="1"/>
    </xf>
    <xf numFmtId="0" fontId="312" fillId="0" borderId="0" xfId="0" applyFont="1" applyAlignment="1">
      <alignment horizontal="center" vertical="center" wrapText="1"/>
    </xf>
    <xf numFmtId="0" fontId="313" fillId="0" borderId="0" xfId="0" applyFont="1" applyAlignment="1">
      <alignment horizontal="center" vertical="center" wrapText="1"/>
    </xf>
    <xf numFmtId="0" fontId="314" fillId="0" borderId="0" xfId="0" applyFont="1" applyAlignment="1">
      <alignment horizontal="center" vertical="center" wrapText="1"/>
    </xf>
    <xf numFmtId="0" fontId="315" fillId="0" borderId="0" xfId="0" applyFont="1" applyAlignment="1">
      <alignment horizontal="center" vertical="center" wrapText="1"/>
    </xf>
    <xf numFmtId="0" fontId="316" fillId="0" borderId="0" xfId="0" applyFont="1" applyAlignment="1">
      <alignment horizontal="center" vertical="center" wrapText="1"/>
    </xf>
    <xf numFmtId="0" fontId="317" fillId="0" borderId="0" xfId="0" applyFont="1" applyAlignment="1">
      <alignment horizontal="center" vertical="center" wrapText="1"/>
    </xf>
    <xf numFmtId="0" fontId="318" fillId="0" borderId="0" xfId="0" applyFont="1" applyAlignment="1">
      <alignment horizontal="center" vertical="center" wrapText="1"/>
    </xf>
    <xf numFmtId="0" fontId="319" fillId="0" borderId="0" xfId="0" applyFont="1" applyAlignment="1">
      <alignment horizontal="center" vertical="center" wrapText="1"/>
    </xf>
    <xf numFmtId="0" fontId="320" fillId="0" borderId="0" xfId="0" applyFont="1" applyAlignment="1">
      <alignment horizontal="center" vertical="center" wrapText="1"/>
    </xf>
    <xf numFmtId="0" fontId="321" fillId="0" borderId="0" xfId="0" applyFont="1" applyAlignment="1">
      <alignment horizontal="center" vertical="center" wrapText="1"/>
    </xf>
    <xf numFmtId="0" fontId="322" fillId="0" borderId="0" xfId="0" applyFont="1" applyAlignment="1">
      <alignment horizontal="center" vertical="center" wrapText="1"/>
    </xf>
    <xf numFmtId="0" fontId="3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64" fontId="41" fillId="0" borderId="0" xfId="0" applyNumberFormat="1" applyFont="1" applyAlignment="1">
      <alignment horizontal="center" vertical="center" wrapText="1"/>
    </xf>
    <xf numFmtId="0" fontId="299" fillId="0" borderId="0" xfId="0" applyFont="1" applyAlignment="1">
      <alignment horizontal="center" vertical="center" wrapText="1"/>
    </xf>
    <xf numFmtId="0" fontId="30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workbookViewId="0">
      <selection activeCell="F3" sqref="F3:F14"/>
    </sheetView>
  </sheetViews>
  <sheetFormatPr defaultRowHeight="15" x14ac:dyDescent="0.25"/>
  <cols>
    <col min="1" max="1" width="15" customWidth="1"/>
    <col min="2" max="2" width="25" customWidth="1"/>
    <col min="3" max="4" width="12" customWidth="1"/>
    <col min="5" max="5" width="70" customWidth="1"/>
    <col min="6" max="6" width="20" customWidth="1"/>
    <col min="7" max="7" width="10" customWidth="1"/>
    <col min="8" max="8" width="25" customWidth="1"/>
    <col min="9" max="9" width="15" customWidth="1"/>
    <col min="10" max="10" width="13" customWidth="1"/>
    <col min="11" max="12" width="35" customWidth="1"/>
    <col min="13" max="13" width="20" customWidth="1"/>
    <col min="14" max="14" width="15" customWidth="1"/>
    <col min="15" max="15" width="50" customWidth="1"/>
    <col min="16" max="16" width="20" customWidth="1"/>
    <col min="17" max="17" width="50" customWidth="1"/>
    <col min="18" max="19" width="1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45" customHeight="1" x14ac:dyDescent="0.25">
      <c r="A2" s="2" t="s">
        <v>19</v>
      </c>
      <c r="B2" s="2" t="s">
        <v>20</v>
      </c>
      <c r="C2" s="2" t="s">
        <v>21</v>
      </c>
      <c r="D2" s="2" t="s">
        <v>21</v>
      </c>
      <c r="E2" s="2" t="s">
        <v>22</v>
      </c>
      <c r="F2" s="2" t="s">
        <v>21</v>
      </c>
      <c r="G2" s="2" t="s">
        <v>21</v>
      </c>
      <c r="H2" s="2" t="s">
        <v>21</v>
      </c>
      <c r="I2" s="2" t="s">
        <v>21</v>
      </c>
      <c r="J2" s="2" t="s">
        <v>21</v>
      </c>
      <c r="K2" s="2" t="s">
        <v>21</v>
      </c>
      <c r="L2" s="3">
        <f>ROUND(L3,2)</f>
        <v>91720.55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  <c r="R2" s="2" t="s">
        <v>21</v>
      </c>
      <c r="S2" s="2" t="s">
        <v>21</v>
      </c>
    </row>
    <row r="3" spans="1:19" ht="45" customHeight="1" x14ac:dyDescent="0.25">
      <c r="A3" s="339" t="s">
        <v>23</v>
      </c>
      <c r="B3" s="339" t="s">
        <v>24</v>
      </c>
      <c r="C3" s="339" t="s">
        <v>25</v>
      </c>
      <c r="D3" s="339" t="s">
        <v>26</v>
      </c>
      <c r="E3" s="339" t="s">
        <v>22</v>
      </c>
      <c r="F3" s="341">
        <f>R3+R4+R5+R6+R7+R8+R9+R10+R11+R12+R13+R14</f>
        <v>1.0000000000000002</v>
      </c>
      <c r="G3" s="339" t="s">
        <v>27</v>
      </c>
      <c r="H3" s="342">
        <v>73376.45</v>
      </c>
      <c r="I3" s="343">
        <v>73376.45</v>
      </c>
      <c r="J3" s="344">
        <v>0.25</v>
      </c>
      <c r="K3" s="345">
        <f>ROUND(I3,2)+(ROUND(I3,2)*J3)</f>
        <v>91720.5625</v>
      </c>
      <c r="L3" s="346">
        <f>ROUND(S3,2)+ROUND(S4,2)+ROUND(S5,2)+ROUND(S6,2)+ROUND(S7,2)+ROUND(S8,2)+ROUND(S9,2)+ROUND(S10,2)+ROUND(S11,2)+ROUND(S12,2)+ROUND(S13,2)+ROUND(S14,2)</f>
        <v>91720.549999999988</v>
      </c>
      <c r="M3" s="339"/>
      <c r="N3" s="339" t="s">
        <v>28</v>
      </c>
      <c r="O3" s="339" t="s">
        <v>22</v>
      </c>
      <c r="P3" s="4" t="s">
        <v>20</v>
      </c>
      <c r="Q3" s="4" t="s">
        <v>29</v>
      </c>
      <c r="R3" s="5">
        <v>0.02</v>
      </c>
      <c r="S3" s="6">
        <f>ROUND(K3,2)*R3</f>
        <v>1834.4112</v>
      </c>
    </row>
    <row r="4" spans="1:19" ht="45" customHeight="1" x14ac:dyDescent="0.25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4" t="s">
        <v>28</v>
      </c>
      <c r="Q4" s="4" t="s">
        <v>30</v>
      </c>
      <c r="R4" s="7">
        <v>7.0000000000000007E-2</v>
      </c>
      <c r="S4" s="8">
        <f>ROUND(K3,2)*R4</f>
        <v>6420.4392000000007</v>
      </c>
    </row>
    <row r="5" spans="1:19" ht="45" customHeight="1" x14ac:dyDescent="0.2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4" t="s">
        <v>31</v>
      </c>
      <c r="Q5" s="4" t="s">
        <v>32</v>
      </c>
      <c r="R5" s="9">
        <v>0.12</v>
      </c>
      <c r="S5" s="10">
        <f>ROUND(K3,2)*R5</f>
        <v>11006.467199999999</v>
      </c>
    </row>
    <row r="6" spans="1:19" ht="45" customHeight="1" x14ac:dyDescent="0.25">
      <c r="A6" s="340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4" t="s">
        <v>33</v>
      </c>
      <c r="Q6" s="4" t="s">
        <v>34</v>
      </c>
      <c r="R6" s="11">
        <v>0.08</v>
      </c>
      <c r="S6" s="12">
        <f>ROUND(K3,2)*R6</f>
        <v>7337.6448</v>
      </c>
    </row>
    <row r="7" spans="1:19" ht="45" customHeight="1" x14ac:dyDescent="0.25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4" t="s">
        <v>35</v>
      </c>
      <c r="Q7" s="4" t="s">
        <v>36</v>
      </c>
      <c r="R7" s="13">
        <v>0.09</v>
      </c>
      <c r="S7" s="14">
        <f>ROUND(K3,2)*R7</f>
        <v>8254.8503999999994</v>
      </c>
    </row>
    <row r="8" spans="1:19" ht="45" customHeight="1" x14ac:dyDescent="0.25">
      <c r="A8" s="340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4" t="s">
        <v>37</v>
      </c>
      <c r="Q8" s="4" t="s">
        <v>38</v>
      </c>
      <c r="R8" s="15">
        <v>0.15</v>
      </c>
      <c r="S8" s="16">
        <f>ROUND(K3,2)*R8</f>
        <v>13758.083999999999</v>
      </c>
    </row>
    <row r="9" spans="1:19" ht="45" customHeight="1" x14ac:dyDescent="0.25">
      <c r="A9" s="340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4" t="s">
        <v>39</v>
      </c>
      <c r="Q9" s="4" t="s">
        <v>40</v>
      </c>
      <c r="R9" s="17">
        <v>0.06</v>
      </c>
      <c r="S9" s="18">
        <f>ROUND(K3,2)*R9</f>
        <v>5503.2335999999996</v>
      </c>
    </row>
    <row r="10" spans="1:19" ht="45" customHeight="1" x14ac:dyDescent="0.25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4" t="s">
        <v>41</v>
      </c>
      <c r="Q10" s="4" t="s">
        <v>42</v>
      </c>
      <c r="R10" s="19">
        <v>0.06</v>
      </c>
      <c r="S10" s="20">
        <f>ROUND(K3,2)*R10</f>
        <v>5503.2335999999996</v>
      </c>
    </row>
    <row r="11" spans="1:19" ht="45" customHeight="1" x14ac:dyDescent="0.25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4" t="s">
        <v>43</v>
      </c>
      <c r="Q11" s="4" t="s">
        <v>44</v>
      </c>
      <c r="R11" s="21">
        <v>0.11</v>
      </c>
      <c r="S11" s="22">
        <f>ROUND(K3,2)*R11</f>
        <v>10089.2616</v>
      </c>
    </row>
    <row r="12" spans="1:19" ht="45" customHeight="1" x14ac:dyDescent="0.25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4" t="s">
        <v>45</v>
      </c>
      <c r="Q12" s="4" t="s">
        <v>46</v>
      </c>
      <c r="R12" s="23">
        <v>0.17</v>
      </c>
      <c r="S12" s="24">
        <f>ROUND(K3,2)*R12</f>
        <v>15592.495200000001</v>
      </c>
    </row>
    <row r="13" spans="1:19" ht="45" customHeight="1" x14ac:dyDescent="0.25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4" t="s">
        <v>47</v>
      </c>
      <c r="Q13" s="4" t="s">
        <v>48</v>
      </c>
      <c r="R13" s="25">
        <v>0.04</v>
      </c>
      <c r="S13" s="26">
        <f>ROUND(K3,2)*R13</f>
        <v>3668.8224</v>
      </c>
    </row>
    <row r="14" spans="1:19" ht="45" customHeight="1" x14ac:dyDescent="0.25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4" t="s">
        <v>49</v>
      </c>
      <c r="Q14" s="4" t="s">
        <v>50</v>
      </c>
      <c r="R14" s="27">
        <v>0.03</v>
      </c>
      <c r="S14" s="28">
        <f>ROUND(K3,2)*R14</f>
        <v>2751.6167999999998</v>
      </c>
    </row>
    <row r="15" spans="1:19" ht="45" customHeight="1" x14ac:dyDescent="0.25">
      <c r="A15" s="29" t="s">
        <v>19</v>
      </c>
      <c r="B15" s="29" t="s">
        <v>28</v>
      </c>
      <c r="C15" s="29" t="s">
        <v>21</v>
      </c>
      <c r="D15" s="29" t="s">
        <v>21</v>
      </c>
      <c r="E15" s="29" t="s">
        <v>51</v>
      </c>
      <c r="F15" s="29" t="s">
        <v>21</v>
      </c>
      <c r="G15" s="29" t="s">
        <v>21</v>
      </c>
      <c r="H15" s="29" t="s">
        <v>21</v>
      </c>
      <c r="I15" s="29" t="s">
        <v>21</v>
      </c>
      <c r="J15" s="29" t="s">
        <v>21</v>
      </c>
      <c r="K15" s="29" t="s">
        <v>21</v>
      </c>
      <c r="L15" s="30">
        <f>ROUND(L16,2)</f>
        <v>225031.23</v>
      </c>
      <c r="M15" s="29" t="s">
        <v>21</v>
      </c>
      <c r="N15" s="29" t="s">
        <v>21</v>
      </c>
      <c r="O15" s="29" t="s">
        <v>21</v>
      </c>
      <c r="P15" s="29" t="s">
        <v>21</v>
      </c>
      <c r="Q15" s="29" t="s">
        <v>21</v>
      </c>
      <c r="R15" s="29" t="s">
        <v>21</v>
      </c>
      <c r="S15" s="29" t="s">
        <v>21</v>
      </c>
    </row>
    <row r="16" spans="1:19" ht="45" customHeight="1" x14ac:dyDescent="0.25">
      <c r="A16" s="347" t="s">
        <v>23</v>
      </c>
      <c r="B16" s="347" t="s">
        <v>52</v>
      </c>
      <c r="C16" s="347" t="s">
        <v>25</v>
      </c>
      <c r="D16" s="347" t="s">
        <v>26</v>
      </c>
      <c r="E16" s="347" t="s">
        <v>51</v>
      </c>
      <c r="F16" s="348">
        <f>R16+R17+R18+R19+R20+R21+R22+R23+R24+R25+R26+R27</f>
        <v>1.0000000000000002</v>
      </c>
      <c r="G16" s="347" t="s">
        <v>27</v>
      </c>
      <c r="H16" s="349">
        <v>180024.98</v>
      </c>
      <c r="I16" s="350">
        <v>180024.98</v>
      </c>
      <c r="J16" s="351">
        <v>0.25</v>
      </c>
      <c r="K16" s="352">
        <f>ROUND(I16,2)+(ROUND(I16,2)*J16)</f>
        <v>225031.22500000001</v>
      </c>
      <c r="L16" s="353">
        <f>ROUND(S16,2)+ROUND(S17,2)+ROUND(S18,2)+ROUND(S19,2)+ROUND(S20,2)+ROUND(S21,2)+ROUND(S22,2)+ROUND(S23,2)+ROUND(S24,2)+ROUND(S25,2)+ROUND(S26,2)+ROUND(S27,2)</f>
        <v>225031.22999999998</v>
      </c>
      <c r="M16" s="347"/>
      <c r="N16" s="347" t="s">
        <v>20</v>
      </c>
      <c r="O16" s="347" t="s">
        <v>51</v>
      </c>
      <c r="P16" s="31" t="s">
        <v>20</v>
      </c>
      <c r="Q16" s="31" t="s">
        <v>29</v>
      </c>
      <c r="R16" s="32">
        <v>0.02</v>
      </c>
      <c r="S16" s="33">
        <f>ROUND(K16,2)*R16</f>
        <v>4500.6246000000001</v>
      </c>
    </row>
    <row r="17" spans="1:19" ht="45" customHeight="1" x14ac:dyDescent="0.25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1" t="s">
        <v>53</v>
      </c>
      <c r="Q17" s="31" t="s">
        <v>54</v>
      </c>
      <c r="R17" s="34">
        <v>7.0000000000000007E-2</v>
      </c>
      <c r="S17" s="35">
        <f>ROUND(K16,2)*R17</f>
        <v>15752.186100000003</v>
      </c>
    </row>
    <row r="18" spans="1:19" ht="45" customHeight="1" x14ac:dyDescent="0.25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1" t="s">
        <v>55</v>
      </c>
      <c r="Q18" s="31" t="s">
        <v>56</v>
      </c>
      <c r="R18" s="36">
        <v>0.12</v>
      </c>
      <c r="S18" s="37">
        <f>ROUND(K16,2)*R18</f>
        <v>27003.747599999999</v>
      </c>
    </row>
    <row r="19" spans="1:19" ht="45" customHeight="1" x14ac:dyDescent="0.25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1" t="s">
        <v>57</v>
      </c>
      <c r="Q19" s="31" t="s">
        <v>58</v>
      </c>
      <c r="R19" s="38">
        <v>0.08</v>
      </c>
      <c r="S19" s="39">
        <f>ROUND(K16,2)*R19</f>
        <v>18002.4984</v>
      </c>
    </row>
    <row r="20" spans="1:19" ht="45" customHeight="1" x14ac:dyDescent="0.25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1" t="s">
        <v>59</v>
      </c>
      <c r="Q20" s="31" t="s">
        <v>60</v>
      </c>
      <c r="R20" s="40">
        <v>0.09</v>
      </c>
      <c r="S20" s="41">
        <f>ROUND(K16,2)*R20</f>
        <v>20252.810700000002</v>
      </c>
    </row>
    <row r="21" spans="1:19" ht="45" customHeight="1" x14ac:dyDescent="0.25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1" t="s">
        <v>61</v>
      </c>
      <c r="Q21" s="31" t="s">
        <v>62</v>
      </c>
      <c r="R21" s="42">
        <v>0.15</v>
      </c>
      <c r="S21" s="43">
        <f>ROUND(K16,2)*R21</f>
        <v>33754.684500000003</v>
      </c>
    </row>
    <row r="22" spans="1:19" ht="45" customHeight="1" x14ac:dyDescent="0.25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1" t="s">
        <v>63</v>
      </c>
      <c r="Q22" s="31" t="s">
        <v>64</v>
      </c>
      <c r="R22" s="44">
        <v>0.06</v>
      </c>
      <c r="S22" s="45">
        <f>ROUND(K16,2)*R22</f>
        <v>13501.873799999999</v>
      </c>
    </row>
    <row r="23" spans="1:19" ht="45" customHeight="1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1" t="s">
        <v>65</v>
      </c>
      <c r="Q23" s="31" t="s">
        <v>66</v>
      </c>
      <c r="R23" s="46">
        <v>0.06</v>
      </c>
      <c r="S23" s="47">
        <f>ROUND(K16,2)*R23</f>
        <v>13501.873799999999</v>
      </c>
    </row>
    <row r="24" spans="1:19" ht="45" customHeight="1" x14ac:dyDescent="0.25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1" t="s">
        <v>67</v>
      </c>
      <c r="Q24" s="31" t="s">
        <v>68</v>
      </c>
      <c r="R24" s="48">
        <v>0.11</v>
      </c>
      <c r="S24" s="49">
        <f>ROUND(K16,2)*R24</f>
        <v>24753.435300000001</v>
      </c>
    </row>
    <row r="25" spans="1:19" ht="45" customHeight="1" x14ac:dyDescent="0.25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1" t="s">
        <v>69</v>
      </c>
      <c r="Q25" s="31" t="s">
        <v>70</v>
      </c>
      <c r="R25" s="50">
        <v>0.17</v>
      </c>
      <c r="S25" s="51">
        <f>ROUND(K16,2)*R25</f>
        <v>38255.309100000006</v>
      </c>
    </row>
    <row r="26" spans="1:19" ht="45" customHeight="1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1" t="s">
        <v>71</v>
      </c>
      <c r="Q26" s="31" t="s">
        <v>72</v>
      </c>
      <c r="R26" s="52">
        <v>0.04</v>
      </c>
      <c r="S26" s="53">
        <f>ROUND(K16,2)*R26</f>
        <v>9001.2492000000002</v>
      </c>
    </row>
    <row r="27" spans="1:19" ht="45" customHeight="1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1" t="s">
        <v>73</v>
      </c>
      <c r="Q27" s="31" t="s">
        <v>74</v>
      </c>
      <c r="R27" s="54">
        <v>0.03</v>
      </c>
      <c r="S27" s="55">
        <f>ROUND(K16,2)*R27</f>
        <v>6750.9368999999997</v>
      </c>
    </row>
    <row r="28" spans="1:19" ht="45" customHeight="1" x14ac:dyDescent="0.25">
      <c r="A28" s="56" t="s">
        <v>19</v>
      </c>
      <c r="B28" s="56" t="s">
        <v>31</v>
      </c>
      <c r="C28" s="56" t="s">
        <v>21</v>
      </c>
      <c r="D28" s="56" t="s">
        <v>21</v>
      </c>
      <c r="E28" s="56" t="s">
        <v>75</v>
      </c>
      <c r="F28" s="56" t="s">
        <v>21</v>
      </c>
      <c r="G28" s="56" t="s">
        <v>21</v>
      </c>
      <c r="H28" s="56" t="s">
        <v>21</v>
      </c>
      <c r="I28" s="56" t="s">
        <v>21</v>
      </c>
      <c r="J28" s="56" t="s">
        <v>21</v>
      </c>
      <c r="K28" s="56" t="s">
        <v>21</v>
      </c>
      <c r="L28" s="57">
        <f>ROUND(L29,2)</f>
        <v>57072.06</v>
      </c>
      <c r="M28" s="56" t="s">
        <v>21</v>
      </c>
      <c r="N28" s="56" t="s">
        <v>21</v>
      </c>
      <c r="O28" s="56" t="s">
        <v>21</v>
      </c>
      <c r="P28" s="56" t="s">
        <v>21</v>
      </c>
      <c r="Q28" s="56" t="s">
        <v>21</v>
      </c>
      <c r="R28" s="56" t="s">
        <v>21</v>
      </c>
      <c r="S28" s="56" t="s">
        <v>21</v>
      </c>
    </row>
    <row r="29" spans="1:19" ht="45" customHeight="1" x14ac:dyDescent="0.25">
      <c r="A29" s="58" t="s">
        <v>23</v>
      </c>
      <c r="B29" s="58" t="s">
        <v>76</v>
      </c>
      <c r="C29" s="58" t="s">
        <v>25</v>
      </c>
      <c r="D29" s="58" t="s">
        <v>26</v>
      </c>
      <c r="E29" s="58" t="s">
        <v>75</v>
      </c>
      <c r="F29" s="59">
        <f>R29</f>
        <v>1</v>
      </c>
      <c r="G29" s="58" t="s">
        <v>27</v>
      </c>
      <c r="H29" s="60">
        <v>45657.65</v>
      </c>
      <c r="I29" s="61">
        <v>45657.65</v>
      </c>
      <c r="J29" s="62">
        <v>0.25</v>
      </c>
      <c r="K29" s="63">
        <f>ROUND(I29,2)+(ROUND(I29,2)*J29)</f>
        <v>57072.0625</v>
      </c>
      <c r="L29" s="64">
        <f>ROUND(S29,2)</f>
        <v>57072.06</v>
      </c>
      <c r="M29" s="58"/>
      <c r="N29" s="58" t="s">
        <v>31</v>
      </c>
      <c r="O29" s="58" t="s">
        <v>75</v>
      </c>
      <c r="P29" s="58" t="s">
        <v>20</v>
      </c>
      <c r="Q29" s="58" t="s">
        <v>29</v>
      </c>
      <c r="R29" s="65">
        <v>1</v>
      </c>
      <c r="S29" s="66">
        <f>ROUND(K29,2)*R29</f>
        <v>57072.06</v>
      </c>
    </row>
    <row r="30" spans="1:19" ht="45" customHeight="1" x14ac:dyDescent="0.25">
      <c r="A30" s="67" t="s">
        <v>19</v>
      </c>
      <c r="B30" s="67" t="s">
        <v>33</v>
      </c>
      <c r="C30" s="67" t="s">
        <v>21</v>
      </c>
      <c r="D30" s="67" t="s">
        <v>21</v>
      </c>
      <c r="E30" s="67" t="s">
        <v>77</v>
      </c>
      <c r="F30" s="67" t="s">
        <v>21</v>
      </c>
      <c r="G30" s="67" t="s">
        <v>21</v>
      </c>
      <c r="H30" s="67" t="s">
        <v>21</v>
      </c>
      <c r="I30" s="67" t="s">
        <v>21</v>
      </c>
      <c r="J30" s="67" t="s">
        <v>21</v>
      </c>
      <c r="K30" s="67" t="s">
        <v>21</v>
      </c>
      <c r="L30" s="68">
        <f>ROUND(L31,2)</f>
        <v>178218.44</v>
      </c>
      <c r="M30" s="67" t="s">
        <v>21</v>
      </c>
      <c r="N30" s="67" t="s">
        <v>21</v>
      </c>
      <c r="O30" s="67" t="s">
        <v>21</v>
      </c>
      <c r="P30" s="67" t="s">
        <v>21</v>
      </c>
      <c r="Q30" s="67" t="s">
        <v>21</v>
      </c>
      <c r="R30" s="67" t="s">
        <v>21</v>
      </c>
      <c r="S30" s="67" t="s">
        <v>21</v>
      </c>
    </row>
    <row r="31" spans="1:19" ht="45" customHeight="1" x14ac:dyDescent="0.25">
      <c r="A31" s="69" t="s">
        <v>23</v>
      </c>
      <c r="B31" s="69" t="s">
        <v>78</v>
      </c>
      <c r="C31" s="69" t="s">
        <v>25</v>
      </c>
      <c r="D31" s="69" t="s">
        <v>26</v>
      </c>
      <c r="E31" s="69" t="s">
        <v>77</v>
      </c>
      <c r="F31" s="70">
        <f>R31</f>
        <v>1</v>
      </c>
      <c r="G31" s="69" t="s">
        <v>27</v>
      </c>
      <c r="H31" s="71">
        <v>142574.75</v>
      </c>
      <c r="I31" s="72">
        <v>142574.75</v>
      </c>
      <c r="J31" s="73">
        <v>0.25</v>
      </c>
      <c r="K31" s="74">
        <f>ROUND(I31,2)+(ROUND(I31,2)*J31)</f>
        <v>178218.4375</v>
      </c>
      <c r="L31" s="75">
        <f>ROUND(S31,2)</f>
        <v>178218.44</v>
      </c>
      <c r="M31" s="69"/>
      <c r="N31" s="69" t="s">
        <v>33</v>
      </c>
      <c r="O31" s="69" t="s">
        <v>77</v>
      </c>
      <c r="P31" s="69" t="s">
        <v>20</v>
      </c>
      <c r="Q31" s="69" t="s">
        <v>29</v>
      </c>
      <c r="R31" s="76">
        <v>1</v>
      </c>
      <c r="S31" s="77">
        <f>ROUND(K31,2)*R31</f>
        <v>178218.44</v>
      </c>
    </row>
    <row r="32" spans="1:19" ht="45" customHeight="1" x14ac:dyDescent="0.25">
      <c r="A32" s="78" t="s">
        <v>19</v>
      </c>
      <c r="B32" s="78" t="s">
        <v>35</v>
      </c>
      <c r="C32" s="78" t="s">
        <v>21</v>
      </c>
      <c r="D32" s="78" t="s">
        <v>21</v>
      </c>
      <c r="E32" s="78" t="s">
        <v>79</v>
      </c>
      <c r="F32" s="78" t="s">
        <v>21</v>
      </c>
      <c r="G32" s="78" t="s">
        <v>21</v>
      </c>
      <c r="H32" s="78" t="s">
        <v>21</v>
      </c>
      <c r="I32" s="78" t="s">
        <v>21</v>
      </c>
      <c r="J32" s="78" t="s">
        <v>21</v>
      </c>
      <c r="K32" s="78" t="s">
        <v>21</v>
      </c>
      <c r="L32" s="79">
        <f>ROUND(L33,2)</f>
        <v>399233.39</v>
      </c>
      <c r="M32" s="78" t="s">
        <v>21</v>
      </c>
      <c r="N32" s="78" t="s">
        <v>21</v>
      </c>
      <c r="O32" s="78" t="s">
        <v>21</v>
      </c>
      <c r="P32" s="78" t="s">
        <v>21</v>
      </c>
      <c r="Q32" s="78" t="s">
        <v>21</v>
      </c>
      <c r="R32" s="78" t="s">
        <v>21</v>
      </c>
      <c r="S32" s="78" t="s">
        <v>21</v>
      </c>
    </row>
    <row r="33" spans="1:19" ht="45" customHeight="1" x14ac:dyDescent="0.25">
      <c r="A33" s="80" t="s">
        <v>23</v>
      </c>
      <c r="B33" s="80" t="s">
        <v>80</v>
      </c>
      <c r="C33" s="80" t="s">
        <v>25</v>
      </c>
      <c r="D33" s="80" t="s">
        <v>26</v>
      </c>
      <c r="E33" s="80" t="s">
        <v>79</v>
      </c>
      <c r="F33" s="81">
        <f>R33</f>
        <v>1</v>
      </c>
      <c r="G33" s="80" t="s">
        <v>27</v>
      </c>
      <c r="H33" s="82">
        <v>319386.71000000002</v>
      </c>
      <c r="I33" s="83">
        <v>319386.71000000002</v>
      </c>
      <c r="J33" s="84">
        <v>0.25</v>
      </c>
      <c r="K33" s="85">
        <f>ROUND(I33,2)+(ROUND(I33,2)*J33)</f>
        <v>399233.38750000001</v>
      </c>
      <c r="L33" s="86">
        <f>ROUND(S33,2)</f>
        <v>399233.39</v>
      </c>
      <c r="M33" s="80"/>
      <c r="N33" s="80" t="s">
        <v>35</v>
      </c>
      <c r="O33" s="80" t="s">
        <v>79</v>
      </c>
      <c r="P33" s="80" t="s">
        <v>20</v>
      </c>
      <c r="Q33" s="80" t="s">
        <v>29</v>
      </c>
      <c r="R33" s="87">
        <v>1</v>
      </c>
      <c r="S33" s="88">
        <f>ROUND(K33,2)*R33</f>
        <v>399233.39</v>
      </c>
    </row>
    <row r="34" spans="1:19" ht="45" customHeight="1" x14ac:dyDescent="0.25">
      <c r="A34" s="89" t="s">
        <v>19</v>
      </c>
      <c r="B34" s="89" t="s">
        <v>37</v>
      </c>
      <c r="C34" s="89" t="s">
        <v>21</v>
      </c>
      <c r="D34" s="89" t="s">
        <v>21</v>
      </c>
      <c r="E34" s="89" t="s">
        <v>81</v>
      </c>
      <c r="F34" s="89" t="s">
        <v>21</v>
      </c>
      <c r="G34" s="89" t="s">
        <v>21</v>
      </c>
      <c r="H34" s="89" t="s">
        <v>21</v>
      </c>
      <c r="I34" s="89" t="s">
        <v>21</v>
      </c>
      <c r="J34" s="89" t="s">
        <v>21</v>
      </c>
      <c r="K34" s="89" t="s">
        <v>21</v>
      </c>
      <c r="L34" s="90">
        <f>ROUND(L35,2)</f>
        <v>273829.53999999998</v>
      </c>
      <c r="M34" s="89" t="s">
        <v>21</v>
      </c>
      <c r="N34" s="89" t="s">
        <v>21</v>
      </c>
      <c r="O34" s="89" t="s">
        <v>21</v>
      </c>
      <c r="P34" s="89" t="s">
        <v>21</v>
      </c>
      <c r="Q34" s="89" t="s">
        <v>21</v>
      </c>
      <c r="R34" s="89" t="s">
        <v>21</v>
      </c>
      <c r="S34" s="89" t="s">
        <v>21</v>
      </c>
    </row>
    <row r="35" spans="1:19" ht="45" customHeight="1" x14ac:dyDescent="0.25">
      <c r="A35" s="91" t="s">
        <v>23</v>
      </c>
      <c r="B35" s="91" t="s">
        <v>82</v>
      </c>
      <c r="C35" s="91" t="s">
        <v>25</v>
      </c>
      <c r="D35" s="91" t="s">
        <v>26</v>
      </c>
      <c r="E35" s="91" t="s">
        <v>81</v>
      </c>
      <c r="F35" s="92">
        <f>R35</f>
        <v>1</v>
      </c>
      <c r="G35" s="91" t="s">
        <v>27</v>
      </c>
      <c r="H35" s="93">
        <v>219063.63</v>
      </c>
      <c r="I35" s="94">
        <v>219063.63</v>
      </c>
      <c r="J35" s="95">
        <v>0.25</v>
      </c>
      <c r="K35" s="96">
        <f>ROUND(I35,2)+(ROUND(I35,2)*J35)</f>
        <v>273829.53749999998</v>
      </c>
      <c r="L35" s="97">
        <f>ROUND(S35,2)</f>
        <v>273829.53999999998</v>
      </c>
      <c r="M35" s="91"/>
      <c r="N35" s="91" t="s">
        <v>37</v>
      </c>
      <c r="O35" s="91" t="s">
        <v>81</v>
      </c>
      <c r="P35" s="91" t="s">
        <v>20</v>
      </c>
      <c r="Q35" s="91" t="s">
        <v>29</v>
      </c>
      <c r="R35" s="98">
        <v>1</v>
      </c>
      <c r="S35" s="99">
        <f>ROUND(K35,2)*R35</f>
        <v>273829.53999999998</v>
      </c>
    </row>
    <row r="36" spans="1:19" ht="45" customHeight="1" x14ac:dyDescent="0.25">
      <c r="A36" s="100" t="s">
        <v>19</v>
      </c>
      <c r="B36" s="100" t="s">
        <v>39</v>
      </c>
      <c r="C36" s="100" t="s">
        <v>21</v>
      </c>
      <c r="D36" s="100" t="s">
        <v>21</v>
      </c>
      <c r="E36" s="100" t="s">
        <v>83</v>
      </c>
      <c r="F36" s="100" t="s">
        <v>21</v>
      </c>
      <c r="G36" s="100" t="s">
        <v>21</v>
      </c>
      <c r="H36" s="100" t="s">
        <v>21</v>
      </c>
      <c r="I36" s="100" t="s">
        <v>21</v>
      </c>
      <c r="J36" s="100" t="s">
        <v>21</v>
      </c>
      <c r="K36" s="100" t="s">
        <v>21</v>
      </c>
      <c r="L36" s="101">
        <f>ROUND(L37,2)</f>
        <v>371922.51</v>
      </c>
      <c r="M36" s="100" t="s">
        <v>21</v>
      </c>
      <c r="N36" s="100" t="s">
        <v>21</v>
      </c>
      <c r="O36" s="100" t="s">
        <v>21</v>
      </c>
      <c r="P36" s="100" t="s">
        <v>21</v>
      </c>
      <c r="Q36" s="100" t="s">
        <v>21</v>
      </c>
      <c r="R36" s="100" t="s">
        <v>21</v>
      </c>
      <c r="S36" s="100" t="s">
        <v>21</v>
      </c>
    </row>
    <row r="37" spans="1:19" ht="45" customHeight="1" x14ac:dyDescent="0.25">
      <c r="A37" s="102" t="s">
        <v>23</v>
      </c>
      <c r="B37" s="102" t="s">
        <v>84</v>
      </c>
      <c r="C37" s="102" t="s">
        <v>25</v>
      </c>
      <c r="D37" s="102" t="s">
        <v>26</v>
      </c>
      <c r="E37" s="102" t="s">
        <v>83</v>
      </c>
      <c r="F37" s="103">
        <f>R37</f>
        <v>1</v>
      </c>
      <c r="G37" s="102" t="s">
        <v>27</v>
      </c>
      <c r="H37" s="104">
        <v>297538.01</v>
      </c>
      <c r="I37" s="105">
        <v>297538.01</v>
      </c>
      <c r="J37" s="106">
        <v>0.25</v>
      </c>
      <c r="K37" s="107">
        <f>ROUND(I37,2)+(ROUND(I37,2)*J37)</f>
        <v>371922.51250000001</v>
      </c>
      <c r="L37" s="108">
        <f>ROUND(S37,2)</f>
        <v>371922.51</v>
      </c>
      <c r="M37" s="102"/>
      <c r="N37" s="102" t="s">
        <v>39</v>
      </c>
      <c r="O37" s="102" t="s">
        <v>83</v>
      </c>
      <c r="P37" s="102" t="s">
        <v>20</v>
      </c>
      <c r="Q37" s="102" t="s">
        <v>29</v>
      </c>
      <c r="R37" s="109">
        <v>1</v>
      </c>
      <c r="S37" s="110">
        <f>ROUND(K37,2)*R37</f>
        <v>371922.51</v>
      </c>
    </row>
    <row r="38" spans="1:19" ht="45" customHeight="1" x14ac:dyDescent="0.25">
      <c r="A38" s="111" t="s">
        <v>19</v>
      </c>
      <c r="B38" s="111" t="s">
        <v>41</v>
      </c>
      <c r="C38" s="111" t="s">
        <v>21</v>
      </c>
      <c r="D38" s="111" t="s">
        <v>21</v>
      </c>
      <c r="E38" s="111" t="s">
        <v>85</v>
      </c>
      <c r="F38" s="111" t="s">
        <v>21</v>
      </c>
      <c r="G38" s="111" t="s">
        <v>21</v>
      </c>
      <c r="H38" s="111" t="s">
        <v>21</v>
      </c>
      <c r="I38" s="111" t="s">
        <v>21</v>
      </c>
      <c r="J38" s="111" t="s">
        <v>21</v>
      </c>
      <c r="K38" s="111" t="s">
        <v>21</v>
      </c>
      <c r="L38" s="112">
        <f>ROUND(L39,2)</f>
        <v>258553.96</v>
      </c>
      <c r="M38" s="111" t="s">
        <v>21</v>
      </c>
      <c r="N38" s="111" t="s">
        <v>21</v>
      </c>
      <c r="O38" s="111" t="s">
        <v>21</v>
      </c>
      <c r="P38" s="111" t="s">
        <v>21</v>
      </c>
      <c r="Q38" s="111" t="s">
        <v>21</v>
      </c>
      <c r="R38" s="111" t="s">
        <v>21</v>
      </c>
      <c r="S38" s="111" t="s">
        <v>21</v>
      </c>
    </row>
    <row r="39" spans="1:19" ht="45" customHeight="1" x14ac:dyDescent="0.25">
      <c r="A39" s="113" t="s">
        <v>23</v>
      </c>
      <c r="B39" s="113" t="s">
        <v>86</v>
      </c>
      <c r="C39" s="113" t="s">
        <v>25</v>
      </c>
      <c r="D39" s="113" t="s">
        <v>26</v>
      </c>
      <c r="E39" s="113" t="s">
        <v>85</v>
      </c>
      <c r="F39" s="114">
        <f>R39</f>
        <v>1</v>
      </c>
      <c r="G39" s="113" t="s">
        <v>27</v>
      </c>
      <c r="H39" s="115">
        <v>206843.17</v>
      </c>
      <c r="I39" s="116">
        <v>206843.17</v>
      </c>
      <c r="J39" s="117">
        <v>0.25</v>
      </c>
      <c r="K39" s="118">
        <f>ROUND(I39,2)+(ROUND(I39,2)*J39)</f>
        <v>258553.96250000002</v>
      </c>
      <c r="L39" s="119">
        <f>ROUND(S39,2)</f>
        <v>258553.96</v>
      </c>
      <c r="M39" s="113"/>
      <c r="N39" s="113" t="s">
        <v>41</v>
      </c>
      <c r="O39" s="113" t="s">
        <v>85</v>
      </c>
      <c r="P39" s="113" t="s">
        <v>20</v>
      </c>
      <c r="Q39" s="113" t="s">
        <v>29</v>
      </c>
      <c r="R39" s="120">
        <v>1</v>
      </c>
      <c r="S39" s="121">
        <f>ROUND(K39,2)*R39</f>
        <v>258553.96</v>
      </c>
    </row>
    <row r="40" spans="1:19" ht="45" customHeight="1" x14ac:dyDescent="0.25">
      <c r="A40" s="122" t="s">
        <v>19</v>
      </c>
      <c r="B40" s="122" t="s">
        <v>43</v>
      </c>
      <c r="C40" s="122" t="s">
        <v>21</v>
      </c>
      <c r="D40" s="122" t="s">
        <v>21</v>
      </c>
      <c r="E40" s="122" t="s">
        <v>87</v>
      </c>
      <c r="F40" s="122" t="s">
        <v>21</v>
      </c>
      <c r="G40" s="122" t="s">
        <v>21</v>
      </c>
      <c r="H40" s="122" t="s">
        <v>21</v>
      </c>
      <c r="I40" s="122" t="s">
        <v>21</v>
      </c>
      <c r="J40" s="122" t="s">
        <v>21</v>
      </c>
      <c r="K40" s="122" t="s">
        <v>21</v>
      </c>
      <c r="L40" s="123">
        <f>ROUND(L41,2)</f>
        <v>29566.81</v>
      </c>
      <c r="M40" s="122" t="s">
        <v>21</v>
      </c>
      <c r="N40" s="122" t="s">
        <v>21</v>
      </c>
      <c r="O40" s="122" t="s">
        <v>21</v>
      </c>
      <c r="P40" s="122" t="s">
        <v>21</v>
      </c>
      <c r="Q40" s="122" t="s">
        <v>21</v>
      </c>
      <c r="R40" s="122" t="s">
        <v>21</v>
      </c>
      <c r="S40" s="122" t="s">
        <v>21</v>
      </c>
    </row>
    <row r="41" spans="1:19" ht="45" customHeight="1" x14ac:dyDescent="0.25">
      <c r="A41" s="124" t="s">
        <v>23</v>
      </c>
      <c r="B41" s="124" t="s">
        <v>88</v>
      </c>
      <c r="C41" s="124" t="s">
        <v>25</v>
      </c>
      <c r="D41" s="124" t="s">
        <v>26</v>
      </c>
      <c r="E41" s="124" t="s">
        <v>87</v>
      </c>
      <c r="F41" s="125">
        <f>R41</f>
        <v>1</v>
      </c>
      <c r="G41" s="124" t="s">
        <v>27</v>
      </c>
      <c r="H41" s="126">
        <v>23653.45</v>
      </c>
      <c r="I41" s="127">
        <v>23653.45</v>
      </c>
      <c r="J41" s="128">
        <v>0.25</v>
      </c>
      <c r="K41" s="129">
        <f>ROUND(I41,2)+(ROUND(I41,2)*J41)</f>
        <v>29566.8125</v>
      </c>
      <c r="L41" s="130">
        <f>ROUND(S41,2)</f>
        <v>29566.81</v>
      </c>
      <c r="M41" s="124"/>
      <c r="N41" s="124" t="s">
        <v>43</v>
      </c>
      <c r="O41" s="124" t="s">
        <v>87</v>
      </c>
      <c r="P41" s="124" t="s">
        <v>20</v>
      </c>
      <c r="Q41" s="124" t="s">
        <v>29</v>
      </c>
      <c r="R41" s="131">
        <v>1</v>
      </c>
      <c r="S41" s="132">
        <f>ROUND(K41,2)*R41</f>
        <v>29566.81</v>
      </c>
    </row>
    <row r="42" spans="1:19" ht="45" customHeight="1" x14ac:dyDescent="0.25">
      <c r="A42" s="133" t="s">
        <v>19</v>
      </c>
      <c r="B42" s="133" t="s">
        <v>45</v>
      </c>
      <c r="C42" s="133" t="s">
        <v>21</v>
      </c>
      <c r="D42" s="133" t="s">
        <v>21</v>
      </c>
      <c r="E42" s="133" t="s">
        <v>89</v>
      </c>
      <c r="F42" s="133" t="s">
        <v>21</v>
      </c>
      <c r="G42" s="133" t="s">
        <v>21</v>
      </c>
      <c r="H42" s="133" t="s">
        <v>21</v>
      </c>
      <c r="I42" s="133" t="s">
        <v>21</v>
      </c>
      <c r="J42" s="133" t="s">
        <v>21</v>
      </c>
      <c r="K42" s="133" t="s">
        <v>21</v>
      </c>
      <c r="L42" s="134">
        <f>ROUND(L43,2)</f>
        <v>339251.68</v>
      </c>
      <c r="M42" s="133" t="s">
        <v>21</v>
      </c>
      <c r="N42" s="133" t="s">
        <v>21</v>
      </c>
      <c r="O42" s="133" t="s">
        <v>21</v>
      </c>
      <c r="P42" s="133" t="s">
        <v>21</v>
      </c>
      <c r="Q42" s="133" t="s">
        <v>21</v>
      </c>
      <c r="R42" s="133" t="s">
        <v>21</v>
      </c>
      <c r="S42" s="133" t="s">
        <v>21</v>
      </c>
    </row>
    <row r="43" spans="1:19" ht="45" customHeight="1" x14ac:dyDescent="0.25">
      <c r="A43" s="135" t="s">
        <v>23</v>
      </c>
      <c r="B43" s="135" t="s">
        <v>90</v>
      </c>
      <c r="C43" s="135" t="s">
        <v>25</v>
      </c>
      <c r="D43" s="135" t="s">
        <v>26</v>
      </c>
      <c r="E43" s="135" t="s">
        <v>89</v>
      </c>
      <c r="F43" s="136">
        <f>R43</f>
        <v>1</v>
      </c>
      <c r="G43" s="135" t="s">
        <v>27</v>
      </c>
      <c r="H43" s="137">
        <v>271401.34000000003</v>
      </c>
      <c r="I43" s="138">
        <v>271401.34000000003</v>
      </c>
      <c r="J43" s="139">
        <v>0.25</v>
      </c>
      <c r="K43" s="140">
        <f>ROUND(I43,2)+(ROUND(I43,2)*J43)</f>
        <v>339251.67500000005</v>
      </c>
      <c r="L43" s="141">
        <f>ROUND(S43,2)</f>
        <v>339251.68</v>
      </c>
      <c r="M43" s="135"/>
      <c r="N43" s="135" t="s">
        <v>45</v>
      </c>
      <c r="O43" s="135" t="s">
        <v>89</v>
      </c>
      <c r="P43" s="135" t="s">
        <v>20</v>
      </c>
      <c r="Q43" s="135" t="s">
        <v>29</v>
      </c>
      <c r="R43" s="142">
        <v>1</v>
      </c>
      <c r="S43" s="143">
        <f>ROUND(K43,2)*R43</f>
        <v>339251.68</v>
      </c>
    </row>
    <row r="44" spans="1:19" ht="45" customHeight="1" x14ac:dyDescent="0.25">
      <c r="A44" s="144" t="s">
        <v>19</v>
      </c>
      <c r="B44" s="144" t="s">
        <v>47</v>
      </c>
      <c r="C44" s="144" t="s">
        <v>21</v>
      </c>
      <c r="D44" s="144" t="s">
        <v>21</v>
      </c>
      <c r="E44" s="144" t="s">
        <v>91</v>
      </c>
      <c r="F44" s="144" t="s">
        <v>21</v>
      </c>
      <c r="G44" s="144" t="s">
        <v>21</v>
      </c>
      <c r="H44" s="144" t="s">
        <v>21</v>
      </c>
      <c r="I44" s="144" t="s">
        <v>21</v>
      </c>
      <c r="J44" s="144" t="s">
        <v>21</v>
      </c>
      <c r="K44" s="144" t="s">
        <v>21</v>
      </c>
      <c r="L44" s="145">
        <f>ROUND(L45,2)</f>
        <v>179713.45</v>
      </c>
      <c r="M44" s="144" t="s">
        <v>21</v>
      </c>
      <c r="N44" s="144" t="s">
        <v>21</v>
      </c>
      <c r="O44" s="144" t="s">
        <v>21</v>
      </c>
      <c r="P44" s="144" t="s">
        <v>21</v>
      </c>
      <c r="Q44" s="144" t="s">
        <v>21</v>
      </c>
      <c r="R44" s="144" t="s">
        <v>21</v>
      </c>
      <c r="S44" s="144" t="s">
        <v>21</v>
      </c>
    </row>
    <row r="45" spans="1:19" ht="45" customHeight="1" x14ac:dyDescent="0.25">
      <c r="A45" s="146" t="s">
        <v>23</v>
      </c>
      <c r="B45" s="146" t="s">
        <v>92</v>
      </c>
      <c r="C45" s="146" t="s">
        <v>25</v>
      </c>
      <c r="D45" s="146" t="s">
        <v>26</v>
      </c>
      <c r="E45" s="146" t="s">
        <v>91</v>
      </c>
      <c r="F45" s="147">
        <f>R45</f>
        <v>1</v>
      </c>
      <c r="G45" s="146" t="s">
        <v>27</v>
      </c>
      <c r="H45" s="148">
        <v>143770.76</v>
      </c>
      <c r="I45" s="149">
        <v>143770.76</v>
      </c>
      <c r="J45" s="150">
        <v>0.25</v>
      </c>
      <c r="K45" s="151">
        <f>ROUND(I45,2)+(ROUND(I45,2)*J45)</f>
        <v>179713.45</v>
      </c>
      <c r="L45" s="152">
        <f>ROUND(S45,2)</f>
        <v>179713.45</v>
      </c>
      <c r="M45" s="146"/>
      <c r="N45" s="146" t="s">
        <v>47</v>
      </c>
      <c r="O45" s="146" t="s">
        <v>91</v>
      </c>
      <c r="P45" s="146" t="s">
        <v>20</v>
      </c>
      <c r="Q45" s="146" t="s">
        <v>29</v>
      </c>
      <c r="R45" s="153">
        <v>1</v>
      </c>
      <c r="S45" s="154">
        <f>ROUND(K45,2)*R45</f>
        <v>179713.45</v>
      </c>
    </row>
    <row r="46" spans="1:19" ht="45" customHeight="1" x14ac:dyDescent="0.25">
      <c r="A46" s="155" t="s">
        <v>19</v>
      </c>
      <c r="B46" s="155" t="s">
        <v>49</v>
      </c>
      <c r="C46" s="155" t="s">
        <v>21</v>
      </c>
      <c r="D46" s="155" t="s">
        <v>21</v>
      </c>
      <c r="E46" s="155" t="s">
        <v>93</v>
      </c>
      <c r="F46" s="155" t="s">
        <v>21</v>
      </c>
      <c r="G46" s="155" t="s">
        <v>21</v>
      </c>
      <c r="H46" s="155" t="s">
        <v>21</v>
      </c>
      <c r="I46" s="155" t="s">
        <v>21</v>
      </c>
      <c r="J46" s="155" t="s">
        <v>21</v>
      </c>
      <c r="K46" s="155" t="s">
        <v>21</v>
      </c>
      <c r="L46" s="156">
        <f>ROUND(L47,2)</f>
        <v>188002.2</v>
      </c>
      <c r="M46" s="155" t="s">
        <v>21</v>
      </c>
      <c r="N46" s="155" t="s">
        <v>21</v>
      </c>
      <c r="O46" s="155" t="s">
        <v>21</v>
      </c>
      <c r="P46" s="155" t="s">
        <v>21</v>
      </c>
      <c r="Q46" s="155" t="s">
        <v>21</v>
      </c>
      <c r="R46" s="155" t="s">
        <v>21</v>
      </c>
      <c r="S46" s="155" t="s">
        <v>21</v>
      </c>
    </row>
    <row r="47" spans="1:19" ht="45" customHeight="1" x14ac:dyDescent="0.25">
      <c r="A47" s="157" t="s">
        <v>23</v>
      </c>
      <c r="B47" s="157" t="s">
        <v>94</v>
      </c>
      <c r="C47" s="157" t="s">
        <v>25</v>
      </c>
      <c r="D47" s="157" t="s">
        <v>26</v>
      </c>
      <c r="E47" s="157" t="s">
        <v>93</v>
      </c>
      <c r="F47" s="158">
        <f>R47</f>
        <v>1</v>
      </c>
      <c r="G47" s="157" t="s">
        <v>27</v>
      </c>
      <c r="H47" s="159">
        <v>150401.76</v>
      </c>
      <c r="I47" s="160">
        <v>150401.76</v>
      </c>
      <c r="J47" s="161">
        <v>0.25</v>
      </c>
      <c r="K47" s="162">
        <f>ROUND(I47,2)+(ROUND(I47,2)*J47)</f>
        <v>188002.2</v>
      </c>
      <c r="L47" s="163">
        <f>ROUND(S47,2)</f>
        <v>188002.2</v>
      </c>
      <c r="M47" s="157"/>
      <c r="N47" s="157" t="s">
        <v>49</v>
      </c>
      <c r="O47" s="157" t="s">
        <v>93</v>
      </c>
      <c r="P47" s="157" t="s">
        <v>20</v>
      </c>
      <c r="Q47" s="157" t="s">
        <v>29</v>
      </c>
      <c r="R47" s="164">
        <v>1</v>
      </c>
      <c r="S47" s="165">
        <f>ROUND(K47,2)*R47</f>
        <v>188002.2</v>
      </c>
    </row>
    <row r="48" spans="1:19" ht="45" customHeight="1" x14ac:dyDescent="0.25">
      <c r="A48" s="166" t="s">
        <v>19</v>
      </c>
      <c r="B48" s="166" t="s">
        <v>53</v>
      </c>
      <c r="C48" s="166" t="s">
        <v>21</v>
      </c>
      <c r="D48" s="166" t="s">
        <v>21</v>
      </c>
      <c r="E48" s="166" t="s">
        <v>95</v>
      </c>
      <c r="F48" s="166" t="s">
        <v>21</v>
      </c>
      <c r="G48" s="166" t="s">
        <v>21</v>
      </c>
      <c r="H48" s="166" t="s">
        <v>21</v>
      </c>
      <c r="I48" s="166" t="s">
        <v>21</v>
      </c>
      <c r="J48" s="166" t="s">
        <v>21</v>
      </c>
      <c r="K48" s="166" t="s">
        <v>21</v>
      </c>
      <c r="L48" s="167">
        <f>ROUND(L49,2)</f>
        <v>106726.15</v>
      </c>
      <c r="M48" s="166" t="s">
        <v>21</v>
      </c>
      <c r="N48" s="166" t="s">
        <v>21</v>
      </c>
      <c r="O48" s="166" t="s">
        <v>21</v>
      </c>
      <c r="P48" s="166" t="s">
        <v>21</v>
      </c>
      <c r="Q48" s="166" t="s">
        <v>21</v>
      </c>
      <c r="R48" s="166" t="s">
        <v>21</v>
      </c>
      <c r="S48" s="166" t="s">
        <v>21</v>
      </c>
    </row>
    <row r="49" spans="1:19" ht="45" customHeight="1" x14ac:dyDescent="0.25">
      <c r="A49" s="168" t="s">
        <v>23</v>
      </c>
      <c r="B49" s="168" t="s">
        <v>96</v>
      </c>
      <c r="C49" s="168" t="s">
        <v>25</v>
      </c>
      <c r="D49" s="168" t="s">
        <v>26</v>
      </c>
      <c r="E49" s="168" t="s">
        <v>95</v>
      </c>
      <c r="F49" s="169">
        <f>R49</f>
        <v>1</v>
      </c>
      <c r="G49" s="168" t="s">
        <v>27</v>
      </c>
      <c r="H49" s="170">
        <v>85380.92</v>
      </c>
      <c r="I49" s="171">
        <v>85380.92</v>
      </c>
      <c r="J49" s="172">
        <v>0.25</v>
      </c>
      <c r="K49" s="173">
        <f>ROUND(I49,2)+(ROUND(I49,2)*J49)</f>
        <v>106726.15</v>
      </c>
      <c r="L49" s="174">
        <f>ROUND(S49,2)</f>
        <v>106726.15</v>
      </c>
      <c r="M49" s="168"/>
      <c r="N49" s="168" t="s">
        <v>53</v>
      </c>
      <c r="O49" s="168" t="s">
        <v>95</v>
      </c>
      <c r="P49" s="168" t="s">
        <v>20</v>
      </c>
      <c r="Q49" s="168" t="s">
        <v>29</v>
      </c>
      <c r="R49" s="175">
        <v>1</v>
      </c>
      <c r="S49" s="176">
        <f>ROUND(K49,2)*R49</f>
        <v>106726.15</v>
      </c>
    </row>
    <row r="50" spans="1:19" ht="45" customHeight="1" x14ac:dyDescent="0.25">
      <c r="A50" s="177" t="s">
        <v>19</v>
      </c>
      <c r="B50" s="177" t="s">
        <v>55</v>
      </c>
      <c r="C50" s="177" t="s">
        <v>21</v>
      </c>
      <c r="D50" s="177" t="s">
        <v>21</v>
      </c>
      <c r="E50" s="177" t="s">
        <v>97</v>
      </c>
      <c r="F50" s="177" t="s">
        <v>21</v>
      </c>
      <c r="G50" s="177" t="s">
        <v>21</v>
      </c>
      <c r="H50" s="177" t="s">
        <v>21</v>
      </c>
      <c r="I50" s="177" t="s">
        <v>21</v>
      </c>
      <c r="J50" s="177" t="s">
        <v>21</v>
      </c>
      <c r="K50" s="177" t="s">
        <v>21</v>
      </c>
      <c r="L50" s="178">
        <f>ROUND(L51,2)</f>
        <v>22292.48</v>
      </c>
      <c r="M50" s="177" t="s">
        <v>21</v>
      </c>
      <c r="N50" s="177" t="s">
        <v>21</v>
      </c>
      <c r="O50" s="177" t="s">
        <v>21</v>
      </c>
      <c r="P50" s="177" t="s">
        <v>21</v>
      </c>
      <c r="Q50" s="177" t="s">
        <v>21</v>
      </c>
      <c r="R50" s="177" t="s">
        <v>21</v>
      </c>
      <c r="S50" s="177" t="s">
        <v>21</v>
      </c>
    </row>
    <row r="51" spans="1:19" ht="45" customHeight="1" x14ac:dyDescent="0.25">
      <c r="A51" s="179" t="s">
        <v>23</v>
      </c>
      <c r="B51" s="179" t="s">
        <v>98</v>
      </c>
      <c r="C51" s="179" t="s">
        <v>25</v>
      </c>
      <c r="D51" s="179" t="s">
        <v>26</v>
      </c>
      <c r="E51" s="179" t="s">
        <v>97</v>
      </c>
      <c r="F51" s="180">
        <f>R51</f>
        <v>1</v>
      </c>
      <c r="G51" s="179" t="s">
        <v>27</v>
      </c>
      <c r="H51" s="181">
        <v>17833.98</v>
      </c>
      <c r="I51" s="182">
        <v>17833.98</v>
      </c>
      <c r="J51" s="183">
        <v>0.25</v>
      </c>
      <c r="K51" s="184">
        <f>ROUND(I51,2)+(ROUND(I51,2)*J51)</f>
        <v>22292.474999999999</v>
      </c>
      <c r="L51" s="185">
        <f>ROUND(S51,2)</f>
        <v>22292.48</v>
      </c>
      <c r="M51" s="179"/>
      <c r="N51" s="179" t="s">
        <v>55</v>
      </c>
      <c r="O51" s="179" t="s">
        <v>97</v>
      </c>
      <c r="P51" s="179" t="s">
        <v>20</v>
      </c>
      <c r="Q51" s="179" t="s">
        <v>29</v>
      </c>
      <c r="R51" s="186">
        <v>1</v>
      </c>
      <c r="S51" s="187">
        <f>ROUND(K51,2)*R51</f>
        <v>22292.48</v>
      </c>
    </row>
    <row r="52" spans="1:19" ht="45" customHeight="1" x14ac:dyDescent="0.25">
      <c r="A52" s="188" t="s">
        <v>19</v>
      </c>
      <c r="B52" s="188" t="s">
        <v>57</v>
      </c>
      <c r="C52" s="188" t="s">
        <v>21</v>
      </c>
      <c r="D52" s="188" t="s">
        <v>21</v>
      </c>
      <c r="E52" s="188" t="s">
        <v>99</v>
      </c>
      <c r="F52" s="188" t="s">
        <v>21</v>
      </c>
      <c r="G52" s="188" t="s">
        <v>21</v>
      </c>
      <c r="H52" s="188" t="s">
        <v>21</v>
      </c>
      <c r="I52" s="188" t="s">
        <v>21</v>
      </c>
      <c r="J52" s="188" t="s">
        <v>21</v>
      </c>
      <c r="K52" s="188" t="s">
        <v>21</v>
      </c>
      <c r="L52" s="189">
        <f>ROUND(L53,2)</f>
        <v>82735.44</v>
      </c>
      <c r="M52" s="188" t="s">
        <v>21</v>
      </c>
      <c r="N52" s="188" t="s">
        <v>21</v>
      </c>
      <c r="O52" s="188" t="s">
        <v>21</v>
      </c>
      <c r="P52" s="188" t="s">
        <v>21</v>
      </c>
      <c r="Q52" s="188" t="s">
        <v>21</v>
      </c>
      <c r="R52" s="188" t="s">
        <v>21</v>
      </c>
      <c r="S52" s="188" t="s">
        <v>21</v>
      </c>
    </row>
    <row r="53" spans="1:19" ht="45" customHeight="1" x14ac:dyDescent="0.25">
      <c r="A53" s="190" t="s">
        <v>23</v>
      </c>
      <c r="B53" s="190" t="s">
        <v>100</v>
      </c>
      <c r="C53" s="190" t="s">
        <v>25</v>
      </c>
      <c r="D53" s="190" t="s">
        <v>26</v>
      </c>
      <c r="E53" s="190" t="s">
        <v>99</v>
      </c>
      <c r="F53" s="191">
        <f>R53</f>
        <v>1</v>
      </c>
      <c r="G53" s="190" t="s">
        <v>27</v>
      </c>
      <c r="H53" s="192">
        <v>66188.350000000006</v>
      </c>
      <c r="I53" s="193">
        <v>66188.350000000006</v>
      </c>
      <c r="J53" s="194">
        <v>0.25</v>
      </c>
      <c r="K53" s="195">
        <f>ROUND(I53,2)+(ROUND(I53,2)*J53)</f>
        <v>82735.4375</v>
      </c>
      <c r="L53" s="196">
        <f>ROUND(S53,2)</f>
        <v>82735.44</v>
      </c>
      <c r="M53" s="190"/>
      <c r="N53" s="190" t="s">
        <v>57</v>
      </c>
      <c r="O53" s="190" t="s">
        <v>99</v>
      </c>
      <c r="P53" s="190" t="s">
        <v>20</v>
      </c>
      <c r="Q53" s="190" t="s">
        <v>29</v>
      </c>
      <c r="R53" s="197">
        <v>1</v>
      </c>
      <c r="S53" s="198">
        <f>ROUND(K53,2)*R53</f>
        <v>82735.44</v>
      </c>
    </row>
    <row r="54" spans="1:19" ht="45" customHeight="1" x14ac:dyDescent="0.25">
      <c r="A54" s="199" t="s">
        <v>19</v>
      </c>
      <c r="B54" s="199" t="s">
        <v>59</v>
      </c>
      <c r="C54" s="199" t="s">
        <v>21</v>
      </c>
      <c r="D54" s="199" t="s">
        <v>21</v>
      </c>
      <c r="E54" s="199" t="s">
        <v>101</v>
      </c>
      <c r="F54" s="199" t="s">
        <v>21</v>
      </c>
      <c r="G54" s="199" t="s">
        <v>21</v>
      </c>
      <c r="H54" s="199" t="s">
        <v>21</v>
      </c>
      <c r="I54" s="199" t="s">
        <v>21</v>
      </c>
      <c r="J54" s="199" t="s">
        <v>21</v>
      </c>
      <c r="K54" s="199" t="s">
        <v>21</v>
      </c>
      <c r="L54" s="200">
        <f>ROUND(L55,2)</f>
        <v>74504.61</v>
      </c>
      <c r="M54" s="199" t="s">
        <v>21</v>
      </c>
      <c r="N54" s="199" t="s">
        <v>21</v>
      </c>
      <c r="O54" s="199" t="s">
        <v>21</v>
      </c>
      <c r="P54" s="199" t="s">
        <v>21</v>
      </c>
      <c r="Q54" s="199" t="s">
        <v>21</v>
      </c>
      <c r="R54" s="199" t="s">
        <v>21</v>
      </c>
      <c r="S54" s="199" t="s">
        <v>21</v>
      </c>
    </row>
    <row r="55" spans="1:19" ht="45" customHeight="1" x14ac:dyDescent="0.25">
      <c r="A55" s="201" t="s">
        <v>23</v>
      </c>
      <c r="B55" s="201" t="s">
        <v>102</v>
      </c>
      <c r="C55" s="201" t="s">
        <v>25</v>
      </c>
      <c r="D55" s="201" t="s">
        <v>26</v>
      </c>
      <c r="E55" s="201" t="s">
        <v>101</v>
      </c>
      <c r="F55" s="202">
        <f>R55</f>
        <v>1</v>
      </c>
      <c r="G55" s="201" t="s">
        <v>27</v>
      </c>
      <c r="H55" s="203">
        <v>59603.69</v>
      </c>
      <c r="I55" s="204">
        <v>59603.69</v>
      </c>
      <c r="J55" s="205">
        <v>0.25</v>
      </c>
      <c r="K55" s="206">
        <f>ROUND(I55,2)+(ROUND(I55,2)*J55)</f>
        <v>74504.612500000003</v>
      </c>
      <c r="L55" s="207">
        <f>ROUND(S55,2)</f>
        <v>74504.61</v>
      </c>
      <c r="M55" s="201"/>
      <c r="N55" s="201" t="s">
        <v>59</v>
      </c>
      <c r="O55" s="201" t="s">
        <v>101</v>
      </c>
      <c r="P55" s="201" t="s">
        <v>20</v>
      </c>
      <c r="Q55" s="201" t="s">
        <v>29</v>
      </c>
      <c r="R55" s="208">
        <v>1</v>
      </c>
      <c r="S55" s="209">
        <f>ROUND(K55,2)*R55</f>
        <v>74504.61</v>
      </c>
    </row>
    <row r="56" spans="1:19" ht="45" customHeight="1" x14ac:dyDescent="0.25">
      <c r="A56" s="210" t="s">
        <v>19</v>
      </c>
      <c r="B56" s="210" t="s">
        <v>61</v>
      </c>
      <c r="C56" s="210" t="s">
        <v>21</v>
      </c>
      <c r="D56" s="210" t="s">
        <v>21</v>
      </c>
      <c r="E56" s="210" t="s">
        <v>103</v>
      </c>
      <c r="F56" s="210" t="s">
        <v>21</v>
      </c>
      <c r="G56" s="210" t="s">
        <v>21</v>
      </c>
      <c r="H56" s="210" t="s">
        <v>21</v>
      </c>
      <c r="I56" s="210" t="s">
        <v>21</v>
      </c>
      <c r="J56" s="210" t="s">
        <v>21</v>
      </c>
      <c r="K56" s="210" t="s">
        <v>21</v>
      </c>
      <c r="L56" s="211">
        <f>ROUND(L57,2)</f>
        <v>5698.5</v>
      </c>
      <c r="M56" s="210" t="s">
        <v>21</v>
      </c>
      <c r="N56" s="210" t="s">
        <v>21</v>
      </c>
      <c r="O56" s="210" t="s">
        <v>21</v>
      </c>
      <c r="P56" s="210" t="s">
        <v>21</v>
      </c>
      <c r="Q56" s="210" t="s">
        <v>21</v>
      </c>
      <c r="R56" s="210" t="s">
        <v>21</v>
      </c>
      <c r="S56" s="210" t="s">
        <v>21</v>
      </c>
    </row>
    <row r="57" spans="1:19" ht="45" customHeight="1" x14ac:dyDescent="0.25">
      <c r="A57" s="212" t="s">
        <v>23</v>
      </c>
      <c r="B57" s="212" t="s">
        <v>104</v>
      </c>
      <c r="C57" s="212" t="s">
        <v>25</v>
      </c>
      <c r="D57" s="212" t="s">
        <v>26</v>
      </c>
      <c r="E57" s="212" t="s">
        <v>103</v>
      </c>
      <c r="F57" s="213">
        <f>R57</f>
        <v>1</v>
      </c>
      <c r="G57" s="212" t="s">
        <v>27</v>
      </c>
      <c r="H57" s="214">
        <v>4558.8</v>
      </c>
      <c r="I57" s="215">
        <v>4558.8</v>
      </c>
      <c r="J57" s="216">
        <v>0.25</v>
      </c>
      <c r="K57" s="217">
        <f>ROUND(I57,2)+(ROUND(I57,2)*J57)</f>
        <v>5698.5</v>
      </c>
      <c r="L57" s="218">
        <f>ROUND(S57,2)</f>
        <v>5698.5</v>
      </c>
      <c r="M57" s="212"/>
      <c r="N57" s="212" t="s">
        <v>61</v>
      </c>
      <c r="O57" s="212" t="s">
        <v>103</v>
      </c>
      <c r="P57" s="212" t="s">
        <v>20</v>
      </c>
      <c r="Q57" s="212" t="s">
        <v>29</v>
      </c>
      <c r="R57" s="219">
        <v>1</v>
      </c>
      <c r="S57" s="220">
        <f>ROUND(K57,2)*R57</f>
        <v>5698.5</v>
      </c>
    </row>
    <row r="58" spans="1:19" ht="45" customHeight="1" x14ac:dyDescent="0.25">
      <c r="A58" s="221" t="s">
        <v>19</v>
      </c>
      <c r="B58" s="221" t="s">
        <v>63</v>
      </c>
      <c r="C58" s="221" t="s">
        <v>21</v>
      </c>
      <c r="D58" s="221" t="s">
        <v>21</v>
      </c>
      <c r="E58" s="221" t="s">
        <v>105</v>
      </c>
      <c r="F58" s="221" t="s">
        <v>21</v>
      </c>
      <c r="G58" s="221" t="s">
        <v>21</v>
      </c>
      <c r="H58" s="221" t="s">
        <v>21</v>
      </c>
      <c r="I58" s="221" t="s">
        <v>21</v>
      </c>
      <c r="J58" s="221" t="s">
        <v>21</v>
      </c>
      <c r="K58" s="221" t="s">
        <v>21</v>
      </c>
      <c r="L58" s="222">
        <f>ROUND(L59,2)</f>
        <v>51119.43</v>
      </c>
      <c r="M58" s="221" t="s">
        <v>21</v>
      </c>
      <c r="N58" s="221" t="s">
        <v>21</v>
      </c>
      <c r="O58" s="221" t="s">
        <v>21</v>
      </c>
      <c r="P58" s="221" t="s">
        <v>21</v>
      </c>
      <c r="Q58" s="221" t="s">
        <v>21</v>
      </c>
      <c r="R58" s="221" t="s">
        <v>21</v>
      </c>
      <c r="S58" s="221" t="s">
        <v>21</v>
      </c>
    </row>
    <row r="59" spans="1:19" ht="45" customHeight="1" x14ac:dyDescent="0.25">
      <c r="A59" s="223" t="s">
        <v>23</v>
      </c>
      <c r="B59" s="223" t="s">
        <v>106</v>
      </c>
      <c r="C59" s="223" t="s">
        <v>25</v>
      </c>
      <c r="D59" s="223" t="s">
        <v>26</v>
      </c>
      <c r="E59" s="223" t="s">
        <v>105</v>
      </c>
      <c r="F59" s="224">
        <f>R59</f>
        <v>1</v>
      </c>
      <c r="G59" s="223" t="s">
        <v>27</v>
      </c>
      <c r="H59" s="225">
        <v>40895.54</v>
      </c>
      <c r="I59" s="226">
        <v>40895.54</v>
      </c>
      <c r="J59" s="227">
        <v>0.25</v>
      </c>
      <c r="K59" s="228">
        <f>ROUND(I59,2)+(ROUND(I59,2)*J59)</f>
        <v>51119.425000000003</v>
      </c>
      <c r="L59" s="229">
        <f>ROUND(S59,2)</f>
        <v>51119.43</v>
      </c>
      <c r="M59" s="223"/>
      <c r="N59" s="223" t="s">
        <v>63</v>
      </c>
      <c r="O59" s="223" t="s">
        <v>105</v>
      </c>
      <c r="P59" s="223" t="s">
        <v>20</v>
      </c>
      <c r="Q59" s="223" t="s">
        <v>29</v>
      </c>
      <c r="R59" s="230">
        <v>1</v>
      </c>
      <c r="S59" s="231">
        <f>ROUND(K59,2)*R59</f>
        <v>51119.43</v>
      </c>
    </row>
    <row r="60" spans="1:19" ht="45" customHeight="1" x14ac:dyDescent="0.25">
      <c r="A60" s="232" t="s">
        <v>19</v>
      </c>
      <c r="B60" s="232" t="s">
        <v>65</v>
      </c>
      <c r="C60" s="232" t="s">
        <v>21</v>
      </c>
      <c r="D60" s="232" t="s">
        <v>21</v>
      </c>
      <c r="E60" s="232" t="s">
        <v>107</v>
      </c>
      <c r="F60" s="232" t="s">
        <v>21</v>
      </c>
      <c r="G60" s="232" t="s">
        <v>21</v>
      </c>
      <c r="H60" s="232" t="s">
        <v>21</v>
      </c>
      <c r="I60" s="232" t="s">
        <v>21</v>
      </c>
      <c r="J60" s="232" t="s">
        <v>21</v>
      </c>
      <c r="K60" s="232" t="s">
        <v>21</v>
      </c>
      <c r="L60" s="233">
        <f>ROUND(L61,2)</f>
        <v>266263.61</v>
      </c>
      <c r="M60" s="232" t="s">
        <v>21</v>
      </c>
      <c r="N60" s="232" t="s">
        <v>21</v>
      </c>
      <c r="O60" s="232" t="s">
        <v>21</v>
      </c>
      <c r="P60" s="232" t="s">
        <v>21</v>
      </c>
      <c r="Q60" s="232" t="s">
        <v>21</v>
      </c>
      <c r="R60" s="232" t="s">
        <v>21</v>
      </c>
      <c r="S60" s="232" t="s">
        <v>21</v>
      </c>
    </row>
    <row r="61" spans="1:19" ht="45" customHeight="1" x14ac:dyDescent="0.25">
      <c r="A61" s="234" t="s">
        <v>23</v>
      </c>
      <c r="B61" s="234" t="s">
        <v>108</v>
      </c>
      <c r="C61" s="234" t="s">
        <v>25</v>
      </c>
      <c r="D61" s="234" t="s">
        <v>26</v>
      </c>
      <c r="E61" s="234" t="s">
        <v>107</v>
      </c>
      <c r="F61" s="235">
        <f>R61</f>
        <v>1</v>
      </c>
      <c r="G61" s="234" t="s">
        <v>27</v>
      </c>
      <c r="H61" s="236">
        <v>213010.89</v>
      </c>
      <c r="I61" s="237">
        <v>213010.89</v>
      </c>
      <c r="J61" s="238">
        <v>0.25</v>
      </c>
      <c r="K61" s="239">
        <f>ROUND(I61,2)+(ROUND(I61,2)*J61)</f>
        <v>266263.61250000005</v>
      </c>
      <c r="L61" s="240">
        <f>ROUND(S61,2)</f>
        <v>266263.61</v>
      </c>
      <c r="M61" s="234"/>
      <c r="N61" s="234" t="s">
        <v>65</v>
      </c>
      <c r="O61" s="234" t="s">
        <v>107</v>
      </c>
      <c r="P61" s="234" t="s">
        <v>20</v>
      </c>
      <c r="Q61" s="234" t="s">
        <v>29</v>
      </c>
      <c r="R61" s="241">
        <v>1</v>
      </c>
      <c r="S61" s="242">
        <f>ROUND(K61,2)*R61</f>
        <v>266263.61</v>
      </c>
    </row>
    <row r="62" spans="1:19" ht="45" customHeight="1" x14ac:dyDescent="0.25">
      <c r="A62" s="243" t="s">
        <v>19</v>
      </c>
      <c r="B62" s="243" t="s">
        <v>67</v>
      </c>
      <c r="C62" s="243" t="s">
        <v>21</v>
      </c>
      <c r="D62" s="243" t="s">
        <v>21</v>
      </c>
      <c r="E62" s="243" t="s">
        <v>109</v>
      </c>
      <c r="F62" s="243" t="s">
        <v>21</v>
      </c>
      <c r="G62" s="243" t="s">
        <v>21</v>
      </c>
      <c r="H62" s="243" t="s">
        <v>21</v>
      </c>
      <c r="I62" s="243" t="s">
        <v>21</v>
      </c>
      <c r="J62" s="243" t="s">
        <v>21</v>
      </c>
      <c r="K62" s="243" t="s">
        <v>21</v>
      </c>
      <c r="L62" s="244">
        <f>ROUND(L63,2)</f>
        <v>16556.68</v>
      </c>
      <c r="M62" s="243" t="s">
        <v>21</v>
      </c>
      <c r="N62" s="243" t="s">
        <v>21</v>
      </c>
      <c r="O62" s="243" t="s">
        <v>21</v>
      </c>
      <c r="P62" s="243" t="s">
        <v>21</v>
      </c>
      <c r="Q62" s="243" t="s">
        <v>21</v>
      </c>
      <c r="R62" s="243" t="s">
        <v>21</v>
      </c>
      <c r="S62" s="243" t="s">
        <v>21</v>
      </c>
    </row>
    <row r="63" spans="1:19" ht="45" customHeight="1" x14ac:dyDescent="0.25">
      <c r="A63" s="245" t="s">
        <v>23</v>
      </c>
      <c r="B63" s="245" t="s">
        <v>110</v>
      </c>
      <c r="C63" s="245" t="s">
        <v>25</v>
      </c>
      <c r="D63" s="245" t="s">
        <v>26</v>
      </c>
      <c r="E63" s="245" t="s">
        <v>109</v>
      </c>
      <c r="F63" s="246">
        <f>R63</f>
        <v>1</v>
      </c>
      <c r="G63" s="245" t="s">
        <v>27</v>
      </c>
      <c r="H63" s="247">
        <v>13245.34</v>
      </c>
      <c r="I63" s="248">
        <v>13245.34</v>
      </c>
      <c r="J63" s="249">
        <v>0.25</v>
      </c>
      <c r="K63" s="250">
        <f>ROUND(I63,2)+(ROUND(I63,2)*J63)</f>
        <v>16556.674999999999</v>
      </c>
      <c r="L63" s="251">
        <f>ROUND(S63,2)</f>
        <v>16556.68</v>
      </c>
      <c r="M63" s="245"/>
      <c r="N63" s="245" t="s">
        <v>67</v>
      </c>
      <c r="O63" s="245" t="s">
        <v>109</v>
      </c>
      <c r="P63" s="245" t="s">
        <v>20</v>
      </c>
      <c r="Q63" s="245" t="s">
        <v>29</v>
      </c>
      <c r="R63" s="252">
        <v>1</v>
      </c>
      <c r="S63" s="253">
        <f>ROUND(K63,2)*R63</f>
        <v>16556.68</v>
      </c>
    </row>
    <row r="64" spans="1:19" ht="45" customHeight="1" x14ac:dyDescent="0.25">
      <c r="A64" s="254" t="s">
        <v>19</v>
      </c>
      <c r="B64" s="254" t="s">
        <v>69</v>
      </c>
      <c r="C64" s="254" t="s">
        <v>21</v>
      </c>
      <c r="D64" s="254" t="s">
        <v>21</v>
      </c>
      <c r="E64" s="254" t="s">
        <v>111</v>
      </c>
      <c r="F64" s="254" t="s">
        <v>21</v>
      </c>
      <c r="G64" s="254" t="s">
        <v>21</v>
      </c>
      <c r="H64" s="254" t="s">
        <v>21</v>
      </c>
      <c r="I64" s="254" t="s">
        <v>21</v>
      </c>
      <c r="J64" s="254" t="s">
        <v>21</v>
      </c>
      <c r="K64" s="254" t="s">
        <v>21</v>
      </c>
      <c r="L64" s="255">
        <f>ROUND(L65,2)</f>
        <v>43985.56</v>
      </c>
      <c r="M64" s="254" t="s">
        <v>21</v>
      </c>
      <c r="N64" s="254" t="s">
        <v>21</v>
      </c>
      <c r="O64" s="254" t="s">
        <v>21</v>
      </c>
      <c r="P64" s="254" t="s">
        <v>21</v>
      </c>
      <c r="Q64" s="254" t="s">
        <v>21</v>
      </c>
      <c r="R64" s="254" t="s">
        <v>21</v>
      </c>
      <c r="S64" s="254" t="s">
        <v>21</v>
      </c>
    </row>
    <row r="65" spans="1:19" ht="45" customHeight="1" x14ac:dyDescent="0.25">
      <c r="A65" s="256" t="s">
        <v>23</v>
      </c>
      <c r="B65" s="256" t="s">
        <v>112</v>
      </c>
      <c r="C65" s="256" t="s">
        <v>25</v>
      </c>
      <c r="D65" s="256" t="s">
        <v>26</v>
      </c>
      <c r="E65" s="256" t="s">
        <v>111</v>
      </c>
      <c r="F65" s="257">
        <f>R65</f>
        <v>1</v>
      </c>
      <c r="G65" s="256" t="s">
        <v>27</v>
      </c>
      <c r="H65" s="258">
        <v>35188.449999999997</v>
      </c>
      <c r="I65" s="259">
        <v>35188.449999999997</v>
      </c>
      <c r="J65" s="260">
        <v>0.25</v>
      </c>
      <c r="K65" s="261">
        <f>ROUND(I65,2)+(ROUND(I65,2)*J65)</f>
        <v>43985.5625</v>
      </c>
      <c r="L65" s="262">
        <f>ROUND(S65,2)</f>
        <v>43985.56</v>
      </c>
      <c r="M65" s="256"/>
      <c r="N65" s="256" t="s">
        <v>69</v>
      </c>
      <c r="O65" s="256" t="s">
        <v>111</v>
      </c>
      <c r="P65" s="256" t="s">
        <v>20</v>
      </c>
      <c r="Q65" s="256" t="s">
        <v>29</v>
      </c>
      <c r="R65" s="263">
        <v>1</v>
      </c>
      <c r="S65" s="264">
        <f>ROUND(K65,2)*R65</f>
        <v>43985.56</v>
      </c>
    </row>
    <row r="66" spans="1:19" ht="45" customHeight="1" x14ac:dyDescent="0.25">
      <c r="A66" s="265" t="s">
        <v>19</v>
      </c>
      <c r="B66" s="265" t="s">
        <v>71</v>
      </c>
      <c r="C66" s="265" t="s">
        <v>21</v>
      </c>
      <c r="D66" s="265" t="s">
        <v>21</v>
      </c>
      <c r="E66" s="265" t="s">
        <v>113</v>
      </c>
      <c r="F66" s="265" t="s">
        <v>21</v>
      </c>
      <c r="G66" s="265" t="s">
        <v>21</v>
      </c>
      <c r="H66" s="265" t="s">
        <v>21</v>
      </c>
      <c r="I66" s="265" t="s">
        <v>21</v>
      </c>
      <c r="J66" s="265" t="s">
        <v>21</v>
      </c>
      <c r="K66" s="265" t="s">
        <v>21</v>
      </c>
      <c r="L66" s="266">
        <f>ROUND(L67,2)</f>
        <v>12528.79</v>
      </c>
      <c r="M66" s="265" t="s">
        <v>21</v>
      </c>
      <c r="N66" s="265" t="s">
        <v>21</v>
      </c>
      <c r="O66" s="265" t="s">
        <v>21</v>
      </c>
      <c r="P66" s="265" t="s">
        <v>21</v>
      </c>
      <c r="Q66" s="265" t="s">
        <v>21</v>
      </c>
      <c r="R66" s="265" t="s">
        <v>21</v>
      </c>
      <c r="S66" s="265" t="s">
        <v>21</v>
      </c>
    </row>
    <row r="67" spans="1:19" ht="45" customHeight="1" x14ac:dyDescent="0.25">
      <c r="A67" s="267" t="s">
        <v>23</v>
      </c>
      <c r="B67" s="267" t="s">
        <v>114</v>
      </c>
      <c r="C67" s="267" t="s">
        <v>25</v>
      </c>
      <c r="D67" s="267" t="s">
        <v>26</v>
      </c>
      <c r="E67" s="267" t="s">
        <v>113</v>
      </c>
      <c r="F67" s="268">
        <f>R67</f>
        <v>1</v>
      </c>
      <c r="G67" s="267" t="s">
        <v>27</v>
      </c>
      <c r="H67" s="269">
        <v>10023.030000000001</v>
      </c>
      <c r="I67" s="270">
        <v>10023.030000000001</v>
      </c>
      <c r="J67" s="271">
        <v>0.25</v>
      </c>
      <c r="K67" s="272">
        <f>ROUND(I67,2)+(ROUND(I67,2)*J67)</f>
        <v>12528.7875</v>
      </c>
      <c r="L67" s="273">
        <f>ROUND(S67,2)</f>
        <v>12528.79</v>
      </c>
      <c r="M67" s="267"/>
      <c r="N67" s="267" t="s">
        <v>71</v>
      </c>
      <c r="O67" s="267" t="s">
        <v>113</v>
      </c>
      <c r="P67" s="267" t="s">
        <v>20</v>
      </c>
      <c r="Q67" s="267" t="s">
        <v>29</v>
      </c>
      <c r="R67" s="274">
        <v>1</v>
      </c>
      <c r="S67" s="275">
        <f>ROUND(K67,2)*R67</f>
        <v>12528.79</v>
      </c>
    </row>
    <row r="68" spans="1:19" ht="45" customHeight="1" x14ac:dyDescent="0.25">
      <c r="A68" s="276" t="s">
        <v>19</v>
      </c>
      <c r="B68" s="276" t="s">
        <v>73</v>
      </c>
      <c r="C68" s="276" t="s">
        <v>21</v>
      </c>
      <c r="D68" s="276" t="s">
        <v>21</v>
      </c>
      <c r="E68" s="276" t="s">
        <v>115</v>
      </c>
      <c r="F68" s="276" t="s">
        <v>21</v>
      </c>
      <c r="G68" s="276" t="s">
        <v>21</v>
      </c>
      <c r="H68" s="276" t="s">
        <v>21</v>
      </c>
      <c r="I68" s="276" t="s">
        <v>21</v>
      </c>
      <c r="J68" s="276" t="s">
        <v>21</v>
      </c>
      <c r="K68" s="276" t="s">
        <v>21</v>
      </c>
      <c r="L68" s="277">
        <f>ROUND(L69,2)</f>
        <v>59550.68</v>
      </c>
      <c r="M68" s="276" t="s">
        <v>21</v>
      </c>
      <c r="N68" s="276" t="s">
        <v>21</v>
      </c>
      <c r="O68" s="276" t="s">
        <v>21</v>
      </c>
      <c r="P68" s="276" t="s">
        <v>21</v>
      </c>
      <c r="Q68" s="276" t="s">
        <v>21</v>
      </c>
      <c r="R68" s="276" t="s">
        <v>21</v>
      </c>
      <c r="S68" s="276" t="s">
        <v>21</v>
      </c>
    </row>
    <row r="69" spans="1:19" ht="45" customHeight="1" x14ac:dyDescent="0.25">
      <c r="A69" s="278" t="s">
        <v>23</v>
      </c>
      <c r="B69" s="278" t="s">
        <v>116</v>
      </c>
      <c r="C69" s="278" t="s">
        <v>25</v>
      </c>
      <c r="D69" s="278" t="s">
        <v>26</v>
      </c>
      <c r="E69" s="278" t="s">
        <v>115</v>
      </c>
      <c r="F69" s="279">
        <f>R69</f>
        <v>1</v>
      </c>
      <c r="G69" s="278" t="s">
        <v>27</v>
      </c>
      <c r="H69" s="280">
        <v>47640.54</v>
      </c>
      <c r="I69" s="281">
        <v>47640.54</v>
      </c>
      <c r="J69" s="282">
        <v>0.25</v>
      </c>
      <c r="K69" s="283">
        <f>ROUND(I69,2)+(ROUND(I69,2)*J69)</f>
        <v>59550.675000000003</v>
      </c>
      <c r="L69" s="284">
        <f>ROUND(S69,2)</f>
        <v>59550.68</v>
      </c>
      <c r="M69" s="278"/>
      <c r="N69" s="278" t="s">
        <v>73</v>
      </c>
      <c r="O69" s="278" t="s">
        <v>115</v>
      </c>
      <c r="P69" s="278" t="s">
        <v>20</v>
      </c>
      <c r="Q69" s="278" t="s">
        <v>29</v>
      </c>
      <c r="R69" s="285">
        <v>1</v>
      </c>
      <c r="S69" s="286">
        <f>ROUND(K69,2)*R69</f>
        <v>59550.68</v>
      </c>
    </row>
    <row r="70" spans="1:19" ht="45" customHeight="1" x14ac:dyDescent="0.25">
      <c r="A70" s="287" t="s">
        <v>19</v>
      </c>
      <c r="B70" s="287" t="s">
        <v>117</v>
      </c>
      <c r="C70" s="287" t="s">
        <v>21</v>
      </c>
      <c r="D70" s="287" t="s">
        <v>21</v>
      </c>
      <c r="E70" s="287" t="s">
        <v>118</v>
      </c>
      <c r="F70" s="287" t="s">
        <v>21</v>
      </c>
      <c r="G70" s="287" t="s">
        <v>21</v>
      </c>
      <c r="H70" s="287" t="s">
        <v>21</v>
      </c>
      <c r="I70" s="287" t="s">
        <v>21</v>
      </c>
      <c r="J70" s="287" t="s">
        <v>21</v>
      </c>
      <c r="K70" s="287" t="s">
        <v>21</v>
      </c>
      <c r="L70" s="288">
        <f>ROUND(L71,2)</f>
        <v>118700.65</v>
      </c>
      <c r="M70" s="287" t="s">
        <v>21</v>
      </c>
      <c r="N70" s="287" t="s">
        <v>21</v>
      </c>
      <c r="O70" s="287" t="s">
        <v>21</v>
      </c>
      <c r="P70" s="287" t="s">
        <v>21</v>
      </c>
      <c r="Q70" s="287" t="s">
        <v>21</v>
      </c>
      <c r="R70" s="287" t="s">
        <v>21</v>
      </c>
      <c r="S70" s="287" t="s">
        <v>21</v>
      </c>
    </row>
    <row r="71" spans="1:19" ht="45" customHeight="1" x14ac:dyDescent="0.25">
      <c r="A71" s="289" t="s">
        <v>23</v>
      </c>
      <c r="B71" s="289" t="s">
        <v>119</v>
      </c>
      <c r="C71" s="289" t="s">
        <v>25</v>
      </c>
      <c r="D71" s="289" t="s">
        <v>26</v>
      </c>
      <c r="E71" s="289" t="s">
        <v>118</v>
      </c>
      <c r="F71" s="290">
        <f>R71</f>
        <v>1</v>
      </c>
      <c r="G71" s="289" t="s">
        <v>27</v>
      </c>
      <c r="H71" s="291">
        <v>94960.52</v>
      </c>
      <c r="I71" s="292">
        <v>94960.52</v>
      </c>
      <c r="J71" s="293">
        <v>0.25</v>
      </c>
      <c r="K71" s="294">
        <f>ROUND(I71,2)+(ROUND(I71,2)*J71)</f>
        <v>118700.65000000001</v>
      </c>
      <c r="L71" s="295">
        <f>ROUND(S71,2)</f>
        <v>118700.65</v>
      </c>
      <c r="M71" s="289"/>
      <c r="N71" s="289" t="s">
        <v>117</v>
      </c>
      <c r="O71" s="289" t="s">
        <v>118</v>
      </c>
      <c r="P71" s="289" t="s">
        <v>20</v>
      </c>
      <c r="Q71" s="289" t="s">
        <v>29</v>
      </c>
      <c r="R71" s="296">
        <v>1</v>
      </c>
      <c r="S71" s="297">
        <f>ROUND(K71,2)*R71</f>
        <v>118700.65</v>
      </c>
    </row>
    <row r="72" spans="1:19" ht="45" customHeight="1" x14ac:dyDescent="0.25">
      <c r="A72" s="298" t="s">
        <v>19</v>
      </c>
      <c r="B72" s="298" t="s">
        <v>120</v>
      </c>
      <c r="C72" s="298" t="s">
        <v>21</v>
      </c>
      <c r="D72" s="298" t="s">
        <v>21</v>
      </c>
      <c r="E72" s="298" t="s">
        <v>121</v>
      </c>
      <c r="F72" s="298" t="s">
        <v>21</v>
      </c>
      <c r="G72" s="298" t="s">
        <v>21</v>
      </c>
      <c r="H72" s="298" t="s">
        <v>21</v>
      </c>
      <c r="I72" s="298" t="s">
        <v>21</v>
      </c>
      <c r="J72" s="298" t="s">
        <v>21</v>
      </c>
      <c r="K72" s="298" t="s">
        <v>21</v>
      </c>
      <c r="L72" s="299">
        <f>ROUND(L73,2)</f>
        <v>3928.35</v>
      </c>
      <c r="M72" s="298" t="s">
        <v>21</v>
      </c>
      <c r="N72" s="298" t="s">
        <v>21</v>
      </c>
      <c r="O72" s="298" t="s">
        <v>21</v>
      </c>
      <c r="P72" s="298" t="s">
        <v>21</v>
      </c>
      <c r="Q72" s="298" t="s">
        <v>21</v>
      </c>
      <c r="R72" s="298" t="s">
        <v>21</v>
      </c>
      <c r="S72" s="298" t="s">
        <v>21</v>
      </c>
    </row>
    <row r="73" spans="1:19" ht="45" customHeight="1" x14ac:dyDescent="0.25">
      <c r="A73" s="300" t="s">
        <v>23</v>
      </c>
      <c r="B73" s="300" t="s">
        <v>122</v>
      </c>
      <c r="C73" s="300" t="s">
        <v>25</v>
      </c>
      <c r="D73" s="300" t="s">
        <v>26</v>
      </c>
      <c r="E73" s="300" t="s">
        <v>121</v>
      </c>
      <c r="F73" s="301">
        <f>R73</f>
        <v>1</v>
      </c>
      <c r="G73" s="300" t="s">
        <v>27</v>
      </c>
      <c r="H73" s="302">
        <v>3142.68</v>
      </c>
      <c r="I73" s="303">
        <v>3142.68</v>
      </c>
      <c r="J73" s="304">
        <v>0.25</v>
      </c>
      <c r="K73" s="305">
        <f>ROUND(I73,2)+(ROUND(I73,2)*J73)</f>
        <v>3928.35</v>
      </c>
      <c r="L73" s="306">
        <f>ROUND(S73,2)</f>
        <v>3928.35</v>
      </c>
      <c r="M73" s="300"/>
      <c r="N73" s="300" t="s">
        <v>120</v>
      </c>
      <c r="O73" s="300" t="s">
        <v>121</v>
      </c>
      <c r="P73" s="300" t="s">
        <v>20</v>
      </c>
      <c r="Q73" s="300" t="s">
        <v>29</v>
      </c>
      <c r="R73" s="307">
        <v>1</v>
      </c>
      <c r="S73" s="308">
        <f>ROUND(K73,2)*R73</f>
        <v>3928.35</v>
      </c>
    </row>
    <row r="74" spans="1:19" ht="45" customHeight="1" x14ac:dyDescent="0.25">
      <c r="A74" s="309" t="s">
        <v>21</v>
      </c>
      <c r="B74" s="309" t="s">
        <v>21</v>
      </c>
      <c r="C74" s="309" t="s">
        <v>21</v>
      </c>
      <c r="D74" s="309" t="s">
        <v>21</v>
      </c>
      <c r="E74" s="309" t="s">
        <v>21</v>
      </c>
      <c r="F74" s="309" t="s">
        <v>21</v>
      </c>
      <c r="G74" s="309" t="s">
        <v>21</v>
      </c>
      <c r="H74" s="309" t="s">
        <v>21</v>
      </c>
      <c r="I74" s="309" t="s">
        <v>21</v>
      </c>
      <c r="J74" s="309" t="s">
        <v>21</v>
      </c>
      <c r="K74" s="309" t="s">
        <v>21</v>
      </c>
      <c r="L74" s="309" t="s">
        <v>21</v>
      </c>
      <c r="M74" s="309" t="s">
        <v>21</v>
      </c>
      <c r="N74" s="309" t="s">
        <v>21</v>
      </c>
      <c r="O74" s="309" t="s">
        <v>21</v>
      </c>
      <c r="P74" s="309" t="s">
        <v>21</v>
      </c>
      <c r="Q74" s="309" t="s">
        <v>21</v>
      </c>
      <c r="R74" s="309" t="s">
        <v>123</v>
      </c>
      <c r="S74" s="310">
        <f>L2+L15+L28+L30+L32+L34+L36+L38+L40+L42+L44+L46+L48+L50+L52+L54+L56+L58+L60+L62+L64+L66+L68+L70+L72</f>
        <v>3456706.7500000005</v>
      </c>
    </row>
    <row r="75" spans="1:19" ht="45" customHeight="1" x14ac:dyDescent="0.25">
      <c r="A75" s="311" t="s">
        <v>21</v>
      </c>
      <c r="B75" s="311" t="s">
        <v>21</v>
      </c>
      <c r="C75" s="311" t="s">
        <v>21</v>
      </c>
      <c r="D75" s="311" t="s">
        <v>21</v>
      </c>
      <c r="E75" s="311" t="s">
        <v>21</v>
      </c>
      <c r="F75" s="311" t="s">
        <v>21</v>
      </c>
      <c r="G75" s="311" t="s">
        <v>21</v>
      </c>
      <c r="H75" s="311" t="s">
        <v>21</v>
      </c>
      <c r="I75" s="311" t="s">
        <v>21</v>
      </c>
      <c r="J75" s="311" t="s">
        <v>21</v>
      </c>
      <c r="K75" s="311" t="s">
        <v>21</v>
      </c>
      <c r="L75" s="311" t="s">
        <v>21</v>
      </c>
      <c r="M75" s="311" t="s">
        <v>21</v>
      </c>
      <c r="N75" s="311" t="s">
        <v>21</v>
      </c>
      <c r="O75" s="311" t="s">
        <v>21</v>
      </c>
      <c r="P75" s="311" t="s">
        <v>21</v>
      </c>
      <c r="Q75" s="311" t="s">
        <v>21</v>
      </c>
      <c r="R75" s="311" t="s">
        <v>124</v>
      </c>
      <c r="S75" s="312">
        <f>ROUND(3456706.75,2)-ROUND(S74,2)</f>
        <v>0</v>
      </c>
    </row>
  </sheetData>
  <mergeCells count="30">
    <mergeCell ref="K16:K27"/>
    <mergeCell ref="L16:L27"/>
    <mergeCell ref="M16:M27"/>
    <mergeCell ref="N16:N27"/>
    <mergeCell ref="O16:O27"/>
    <mergeCell ref="F16:F27"/>
    <mergeCell ref="G16:G27"/>
    <mergeCell ref="H16:H27"/>
    <mergeCell ref="I16:I27"/>
    <mergeCell ref="J16:J27"/>
    <mergeCell ref="A16:A27"/>
    <mergeCell ref="B16:B27"/>
    <mergeCell ref="C16:C27"/>
    <mergeCell ref="D16:D27"/>
    <mergeCell ref="E16:E27"/>
    <mergeCell ref="K3:K14"/>
    <mergeCell ref="L3:L14"/>
    <mergeCell ref="M3:M14"/>
    <mergeCell ref="N3:N14"/>
    <mergeCell ref="O3:O14"/>
    <mergeCell ref="F3:F14"/>
    <mergeCell ref="G3:G14"/>
    <mergeCell ref="H3:H14"/>
    <mergeCell ref="I3:I14"/>
    <mergeCell ref="J3:J14"/>
    <mergeCell ref="A3:A14"/>
    <mergeCell ref="B3:B14"/>
    <mergeCell ref="C3:C14"/>
    <mergeCell ref="D3:D14"/>
    <mergeCell ref="E3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workbookViewId="0"/>
  </sheetViews>
  <sheetFormatPr defaultRowHeight="15" x14ac:dyDescent="0.25"/>
  <cols>
    <col min="1" max="1" width="15" customWidth="1"/>
    <col min="2" max="2" width="50" customWidth="1"/>
    <col min="3" max="3" width="20" customWidth="1"/>
    <col min="4" max="4" width="50" customWidth="1"/>
    <col min="5" max="5" width="35" customWidth="1"/>
  </cols>
  <sheetData>
    <row r="1" spans="1:5" x14ac:dyDescent="0.25">
      <c r="A1" s="313" t="s">
        <v>125</v>
      </c>
      <c r="B1" s="313" t="s">
        <v>126</v>
      </c>
      <c r="C1" s="313" t="s">
        <v>127</v>
      </c>
      <c r="D1" s="313" t="s">
        <v>16</v>
      </c>
      <c r="E1" s="313" t="s">
        <v>128</v>
      </c>
    </row>
    <row r="2" spans="1:5" ht="45" customHeight="1" x14ac:dyDescent="0.25">
      <c r="A2" s="354" t="s">
        <v>28</v>
      </c>
      <c r="B2" s="354" t="s">
        <v>22</v>
      </c>
      <c r="C2" s="314" t="s">
        <v>20</v>
      </c>
      <c r="D2" s="314" t="s">
        <v>29</v>
      </c>
      <c r="E2" s="314" t="s">
        <v>20</v>
      </c>
    </row>
    <row r="3" spans="1:5" ht="45" customHeight="1" x14ac:dyDescent="0.25">
      <c r="A3" s="340"/>
      <c r="B3" s="340"/>
      <c r="C3" s="314" t="s">
        <v>28</v>
      </c>
      <c r="D3" s="314" t="s">
        <v>30</v>
      </c>
      <c r="E3" s="314" t="s">
        <v>28</v>
      </c>
    </row>
    <row r="4" spans="1:5" ht="45" customHeight="1" x14ac:dyDescent="0.25">
      <c r="A4" s="340"/>
      <c r="B4" s="340"/>
      <c r="C4" s="314" t="s">
        <v>31</v>
      </c>
      <c r="D4" s="314" t="s">
        <v>32</v>
      </c>
      <c r="E4" s="314" t="s">
        <v>31</v>
      </c>
    </row>
    <row r="5" spans="1:5" ht="45" customHeight="1" x14ac:dyDescent="0.25">
      <c r="A5" s="340"/>
      <c r="B5" s="340"/>
      <c r="C5" s="314" t="s">
        <v>33</v>
      </c>
      <c r="D5" s="314" t="s">
        <v>34</v>
      </c>
      <c r="E5" s="314" t="s">
        <v>33</v>
      </c>
    </row>
    <row r="6" spans="1:5" ht="45" customHeight="1" x14ac:dyDescent="0.25">
      <c r="A6" s="340"/>
      <c r="B6" s="340"/>
      <c r="C6" s="314" t="s">
        <v>35</v>
      </c>
      <c r="D6" s="314" t="s">
        <v>36</v>
      </c>
      <c r="E6" s="314" t="s">
        <v>35</v>
      </c>
    </row>
    <row r="7" spans="1:5" ht="45" customHeight="1" x14ac:dyDescent="0.25">
      <c r="A7" s="340"/>
      <c r="B7" s="340"/>
      <c r="C7" s="314" t="s">
        <v>37</v>
      </c>
      <c r="D7" s="314" t="s">
        <v>38</v>
      </c>
      <c r="E7" s="314" t="s">
        <v>37</v>
      </c>
    </row>
    <row r="8" spans="1:5" ht="45" customHeight="1" x14ac:dyDescent="0.25">
      <c r="A8" s="340"/>
      <c r="B8" s="340"/>
      <c r="C8" s="314" t="s">
        <v>39</v>
      </c>
      <c r="D8" s="314" t="s">
        <v>40</v>
      </c>
      <c r="E8" s="314" t="s">
        <v>39</v>
      </c>
    </row>
    <row r="9" spans="1:5" ht="45" customHeight="1" x14ac:dyDescent="0.25">
      <c r="A9" s="340"/>
      <c r="B9" s="340"/>
      <c r="C9" s="314" t="s">
        <v>41</v>
      </c>
      <c r="D9" s="314" t="s">
        <v>42</v>
      </c>
      <c r="E9" s="314" t="s">
        <v>41</v>
      </c>
    </row>
    <row r="10" spans="1:5" ht="45" customHeight="1" x14ac:dyDescent="0.25">
      <c r="A10" s="340"/>
      <c r="B10" s="340"/>
      <c r="C10" s="314" t="s">
        <v>43</v>
      </c>
      <c r="D10" s="314" t="s">
        <v>44</v>
      </c>
      <c r="E10" s="314" t="s">
        <v>43</v>
      </c>
    </row>
    <row r="11" spans="1:5" ht="45" customHeight="1" x14ac:dyDescent="0.25">
      <c r="A11" s="340"/>
      <c r="B11" s="340"/>
      <c r="C11" s="314" t="s">
        <v>45</v>
      </c>
      <c r="D11" s="314" t="s">
        <v>46</v>
      </c>
      <c r="E11" s="314" t="s">
        <v>45</v>
      </c>
    </row>
    <row r="12" spans="1:5" ht="45" customHeight="1" x14ac:dyDescent="0.25">
      <c r="A12" s="340"/>
      <c r="B12" s="340"/>
      <c r="C12" s="314" t="s">
        <v>47</v>
      </c>
      <c r="D12" s="314" t="s">
        <v>48</v>
      </c>
      <c r="E12" s="314" t="s">
        <v>47</v>
      </c>
    </row>
    <row r="13" spans="1:5" ht="45" customHeight="1" x14ac:dyDescent="0.25">
      <c r="A13" s="340"/>
      <c r="B13" s="340"/>
      <c r="C13" s="314" t="s">
        <v>49</v>
      </c>
      <c r="D13" s="314" t="s">
        <v>50</v>
      </c>
      <c r="E13" s="314" t="s">
        <v>49</v>
      </c>
    </row>
    <row r="14" spans="1:5" ht="45" customHeight="1" x14ac:dyDescent="0.25">
      <c r="A14" s="355" t="s">
        <v>20</v>
      </c>
      <c r="B14" s="355" t="s">
        <v>51</v>
      </c>
      <c r="C14" s="315" t="s">
        <v>20</v>
      </c>
      <c r="D14" s="315" t="s">
        <v>29</v>
      </c>
      <c r="E14" s="315" t="s">
        <v>20</v>
      </c>
    </row>
    <row r="15" spans="1:5" ht="45" customHeight="1" x14ac:dyDescent="0.25">
      <c r="A15" s="340"/>
      <c r="B15" s="340"/>
      <c r="C15" s="315" t="s">
        <v>53</v>
      </c>
      <c r="D15" s="315" t="s">
        <v>54</v>
      </c>
      <c r="E15" s="315" t="s">
        <v>28</v>
      </c>
    </row>
    <row r="16" spans="1:5" ht="45" customHeight="1" x14ac:dyDescent="0.25">
      <c r="A16" s="340"/>
      <c r="B16" s="340"/>
      <c r="C16" s="315" t="s">
        <v>55</v>
      </c>
      <c r="D16" s="315" t="s">
        <v>56</v>
      </c>
      <c r="E16" s="315" t="s">
        <v>31</v>
      </c>
    </row>
    <row r="17" spans="1:5" ht="45" customHeight="1" x14ac:dyDescent="0.25">
      <c r="A17" s="340"/>
      <c r="B17" s="340"/>
      <c r="C17" s="315" t="s">
        <v>57</v>
      </c>
      <c r="D17" s="315" t="s">
        <v>58</v>
      </c>
      <c r="E17" s="315" t="s">
        <v>33</v>
      </c>
    </row>
    <row r="18" spans="1:5" ht="45" customHeight="1" x14ac:dyDescent="0.25">
      <c r="A18" s="340"/>
      <c r="B18" s="340"/>
      <c r="C18" s="315" t="s">
        <v>59</v>
      </c>
      <c r="D18" s="315" t="s">
        <v>60</v>
      </c>
      <c r="E18" s="315" t="s">
        <v>35</v>
      </c>
    </row>
    <row r="19" spans="1:5" ht="45" customHeight="1" x14ac:dyDescent="0.25">
      <c r="A19" s="340"/>
      <c r="B19" s="340"/>
      <c r="C19" s="315" t="s">
        <v>61</v>
      </c>
      <c r="D19" s="315" t="s">
        <v>62</v>
      </c>
      <c r="E19" s="315" t="s">
        <v>37</v>
      </c>
    </row>
    <row r="20" spans="1:5" ht="45" customHeight="1" x14ac:dyDescent="0.25">
      <c r="A20" s="340"/>
      <c r="B20" s="340"/>
      <c r="C20" s="315" t="s">
        <v>63</v>
      </c>
      <c r="D20" s="315" t="s">
        <v>64</v>
      </c>
      <c r="E20" s="315" t="s">
        <v>39</v>
      </c>
    </row>
    <row r="21" spans="1:5" ht="45" customHeight="1" x14ac:dyDescent="0.25">
      <c r="A21" s="340"/>
      <c r="B21" s="340"/>
      <c r="C21" s="315" t="s">
        <v>65</v>
      </c>
      <c r="D21" s="315" t="s">
        <v>66</v>
      </c>
      <c r="E21" s="315" t="s">
        <v>41</v>
      </c>
    </row>
    <row r="22" spans="1:5" ht="45" customHeight="1" x14ac:dyDescent="0.25">
      <c r="A22" s="340"/>
      <c r="B22" s="340"/>
      <c r="C22" s="315" t="s">
        <v>67</v>
      </c>
      <c r="D22" s="315" t="s">
        <v>68</v>
      </c>
      <c r="E22" s="315" t="s">
        <v>43</v>
      </c>
    </row>
    <row r="23" spans="1:5" ht="45" customHeight="1" x14ac:dyDescent="0.25">
      <c r="A23" s="340"/>
      <c r="B23" s="340"/>
      <c r="C23" s="315" t="s">
        <v>69</v>
      </c>
      <c r="D23" s="315" t="s">
        <v>70</v>
      </c>
      <c r="E23" s="315" t="s">
        <v>45</v>
      </c>
    </row>
    <row r="24" spans="1:5" ht="45" customHeight="1" x14ac:dyDescent="0.25">
      <c r="A24" s="340"/>
      <c r="B24" s="340"/>
      <c r="C24" s="315" t="s">
        <v>71</v>
      </c>
      <c r="D24" s="315" t="s">
        <v>72</v>
      </c>
      <c r="E24" s="315" t="s">
        <v>47</v>
      </c>
    </row>
    <row r="25" spans="1:5" ht="45" customHeight="1" x14ac:dyDescent="0.25">
      <c r="A25" s="340"/>
      <c r="B25" s="340"/>
      <c r="C25" s="315" t="s">
        <v>73</v>
      </c>
      <c r="D25" s="315" t="s">
        <v>74</v>
      </c>
      <c r="E25" s="315" t="s">
        <v>49</v>
      </c>
    </row>
    <row r="26" spans="1:5" ht="45" customHeight="1" x14ac:dyDescent="0.25">
      <c r="A26" s="316" t="s">
        <v>31</v>
      </c>
      <c r="B26" s="316" t="s">
        <v>75</v>
      </c>
      <c r="C26" s="316" t="s">
        <v>20</v>
      </c>
      <c r="D26" s="316" t="s">
        <v>29</v>
      </c>
      <c r="E26" s="316" t="s">
        <v>20</v>
      </c>
    </row>
    <row r="27" spans="1:5" ht="45" customHeight="1" x14ac:dyDescent="0.25">
      <c r="A27" s="317" t="s">
        <v>33</v>
      </c>
      <c r="B27" s="317" t="s">
        <v>77</v>
      </c>
      <c r="C27" s="317" t="s">
        <v>20</v>
      </c>
      <c r="D27" s="317" t="s">
        <v>29</v>
      </c>
      <c r="E27" s="317" t="s">
        <v>28</v>
      </c>
    </row>
    <row r="28" spans="1:5" ht="45" customHeight="1" x14ac:dyDescent="0.25">
      <c r="A28" s="318" t="s">
        <v>35</v>
      </c>
      <c r="B28" s="318" t="s">
        <v>79</v>
      </c>
      <c r="C28" s="318" t="s">
        <v>20</v>
      </c>
      <c r="D28" s="318" t="s">
        <v>29</v>
      </c>
      <c r="E28" s="318" t="s">
        <v>31</v>
      </c>
    </row>
    <row r="29" spans="1:5" ht="45" customHeight="1" x14ac:dyDescent="0.25">
      <c r="A29" s="319" t="s">
        <v>37</v>
      </c>
      <c r="B29" s="319" t="s">
        <v>81</v>
      </c>
      <c r="C29" s="319" t="s">
        <v>20</v>
      </c>
      <c r="D29" s="319" t="s">
        <v>29</v>
      </c>
      <c r="E29" s="319" t="s">
        <v>35</v>
      </c>
    </row>
    <row r="30" spans="1:5" ht="45" customHeight="1" x14ac:dyDescent="0.25">
      <c r="A30" s="320" t="s">
        <v>39</v>
      </c>
      <c r="B30" s="320" t="s">
        <v>83</v>
      </c>
      <c r="C30" s="320" t="s">
        <v>20</v>
      </c>
      <c r="D30" s="320" t="s">
        <v>29</v>
      </c>
      <c r="E30" s="320" t="s">
        <v>45</v>
      </c>
    </row>
    <row r="31" spans="1:5" ht="45" customHeight="1" x14ac:dyDescent="0.25">
      <c r="A31" s="321" t="s">
        <v>41</v>
      </c>
      <c r="B31" s="321" t="s">
        <v>85</v>
      </c>
      <c r="C31" s="321" t="s">
        <v>20</v>
      </c>
      <c r="D31" s="321" t="s">
        <v>29</v>
      </c>
      <c r="E31" s="321" t="s">
        <v>33</v>
      </c>
    </row>
    <row r="32" spans="1:5" ht="45" customHeight="1" x14ac:dyDescent="0.25">
      <c r="A32" s="322" t="s">
        <v>43</v>
      </c>
      <c r="B32" s="322" t="s">
        <v>87</v>
      </c>
      <c r="C32" s="322" t="s">
        <v>20</v>
      </c>
      <c r="D32" s="322" t="s">
        <v>29</v>
      </c>
      <c r="E32" s="322" t="s">
        <v>28</v>
      </c>
    </row>
    <row r="33" spans="1:5" ht="45" customHeight="1" x14ac:dyDescent="0.25">
      <c r="A33" s="323" t="s">
        <v>45</v>
      </c>
      <c r="B33" s="323" t="s">
        <v>89</v>
      </c>
      <c r="C33" s="323" t="s">
        <v>20</v>
      </c>
      <c r="D33" s="323" t="s">
        <v>29</v>
      </c>
      <c r="E33" s="323" t="s">
        <v>43</v>
      </c>
    </row>
    <row r="34" spans="1:5" ht="45" customHeight="1" x14ac:dyDescent="0.25">
      <c r="A34" s="324" t="s">
        <v>47</v>
      </c>
      <c r="B34" s="324" t="s">
        <v>91</v>
      </c>
      <c r="C34" s="324" t="s">
        <v>20</v>
      </c>
      <c r="D34" s="324" t="s">
        <v>29</v>
      </c>
      <c r="E34" s="324" t="s">
        <v>41</v>
      </c>
    </row>
    <row r="35" spans="1:5" ht="45" customHeight="1" x14ac:dyDescent="0.25">
      <c r="A35" s="325" t="s">
        <v>49</v>
      </c>
      <c r="B35" s="325" t="s">
        <v>93</v>
      </c>
      <c r="C35" s="325" t="s">
        <v>20</v>
      </c>
      <c r="D35" s="325" t="s">
        <v>29</v>
      </c>
      <c r="E35" s="325" t="s">
        <v>45</v>
      </c>
    </row>
    <row r="36" spans="1:5" ht="45" customHeight="1" x14ac:dyDescent="0.25">
      <c r="A36" s="326" t="s">
        <v>53</v>
      </c>
      <c r="B36" s="326" t="s">
        <v>95</v>
      </c>
      <c r="C36" s="326" t="s">
        <v>20</v>
      </c>
      <c r="D36" s="326" t="s">
        <v>29</v>
      </c>
      <c r="E36" s="326" t="s">
        <v>39</v>
      </c>
    </row>
    <row r="37" spans="1:5" ht="45" customHeight="1" x14ac:dyDescent="0.25">
      <c r="A37" s="327" t="s">
        <v>55</v>
      </c>
      <c r="B37" s="327" t="s">
        <v>97</v>
      </c>
      <c r="C37" s="327" t="s">
        <v>20</v>
      </c>
      <c r="D37" s="327" t="s">
        <v>29</v>
      </c>
      <c r="E37" s="327" t="s">
        <v>37</v>
      </c>
    </row>
    <row r="38" spans="1:5" ht="45" customHeight="1" x14ac:dyDescent="0.25">
      <c r="A38" s="328" t="s">
        <v>57</v>
      </c>
      <c r="B38" s="328" t="s">
        <v>99</v>
      </c>
      <c r="C38" s="328" t="s">
        <v>20</v>
      </c>
      <c r="D38" s="328" t="s">
        <v>29</v>
      </c>
      <c r="E38" s="328" t="s">
        <v>39</v>
      </c>
    </row>
    <row r="39" spans="1:5" ht="45" customHeight="1" x14ac:dyDescent="0.25">
      <c r="A39" s="329" t="s">
        <v>59</v>
      </c>
      <c r="B39" s="329" t="s">
        <v>101</v>
      </c>
      <c r="C39" s="329" t="s">
        <v>20</v>
      </c>
      <c r="D39" s="329" t="s">
        <v>29</v>
      </c>
      <c r="E39" s="329" t="s">
        <v>37</v>
      </c>
    </row>
    <row r="40" spans="1:5" ht="45" customHeight="1" x14ac:dyDescent="0.25">
      <c r="A40" s="330" t="s">
        <v>61</v>
      </c>
      <c r="B40" s="330" t="s">
        <v>103</v>
      </c>
      <c r="C40" s="330" t="s">
        <v>20</v>
      </c>
      <c r="D40" s="330" t="s">
        <v>29</v>
      </c>
      <c r="E40" s="330" t="s">
        <v>37</v>
      </c>
    </row>
    <row r="41" spans="1:5" ht="45" customHeight="1" x14ac:dyDescent="0.25">
      <c r="A41" s="331" t="s">
        <v>63</v>
      </c>
      <c r="B41" s="331" t="s">
        <v>105</v>
      </c>
      <c r="C41" s="331" t="s">
        <v>20</v>
      </c>
      <c r="D41" s="331" t="s">
        <v>29</v>
      </c>
      <c r="E41" s="331" t="s">
        <v>37</v>
      </c>
    </row>
    <row r="42" spans="1:5" ht="45" customHeight="1" x14ac:dyDescent="0.25">
      <c r="A42" s="332" t="s">
        <v>65</v>
      </c>
      <c r="B42" s="332" t="s">
        <v>107</v>
      </c>
      <c r="C42" s="332" t="s">
        <v>20</v>
      </c>
      <c r="D42" s="332" t="s">
        <v>29</v>
      </c>
      <c r="E42" s="332" t="s">
        <v>37</v>
      </c>
    </row>
    <row r="43" spans="1:5" ht="45" customHeight="1" x14ac:dyDescent="0.25">
      <c r="A43" s="333" t="s">
        <v>67</v>
      </c>
      <c r="B43" s="333" t="s">
        <v>109</v>
      </c>
      <c r="C43" s="333" t="s">
        <v>20</v>
      </c>
      <c r="D43" s="333" t="s">
        <v>29</v>
      </c>
      <c r="E43" s="333" t="s">
        <v>37</v>
      </c>
    </row>
    <row r="44" spans="1:5" ht="45" customHeight="1" x14ac:dyDescent="0.25">
      <c r="A44" s="334" t="s">
        <v>69</v>
      </c>
      <c r="B44" s="334" t="s">
        <v>111</v>
      </c>
      <c r="C44" s="334" t="s">
        <v>20</v>
      </c>
      <c r="D44" s="334" t="s">
        <v>29</v>
      </c>
      <c r="E44" s="334" t="s">
        <v>37</v>
      </c>
    </row>
    <row r="45" spans="1:5" ht="45" customHeight="1" x14ac:dyDescent="0.25">
      <c r="A45" s="335" t="s">
        <v>71</v>
      </c>
      <c r="B45" s="335" t="s">
        <v>113</v>
      </c>
      <c r="C45" s="335" t="s">
        <v>20</v>
      </c>
      <c r="D45" s="335" t="s">
        <v>29</v>
      </c>
      <c r="E45" s="335" t="s">
        <v>49</v>
      </c>
    </row>
    <row r="46" spans="1:5" ht="45" customHeight="1" x14ac:dyDescent="0.25">
      <c r="A46" s="336" t="s">
        <v>73</v>
      </c>
      <c r="B46" s="336" t="s">
        <v>115</v>
      </c>
      <c r="C46" s="336" t="s">
        <v>20</v>
      </c>
      <c r="D46" s="336" t="s">
        <v>29</v>
      </c>
      <c r="E46" s="336" t="s">
        <v>49</v>
      </c>
    </row>
    <row r="47" spans="1:5" ht="45" customHeight="1" x14ac:dyDescent="0.25">
      <c r="A47" s="337" t="s">
        <v>117</v>
      </c>
      <c r="B47" s="337" t="s">
        <v>118</v>
      </c>
      <c r="C47" s="337" t="s">
        <v>20</v>
      </c>
      <c r="D47" s="337" t="s">
        <v>29</v>
      </c>
      <c r="E47" s="337" t="s">
        <v>47</v>
      </c>
    </row>
    <row r="48" spans="1:5" ht="45" customHeight="1" x14ac:dyDescent="0.25">
      <c r="A48" s="338" t="s">
        <v>120</v>
      </c>
      <c r="B48" s="338" t="s">
        <v>121</v>
      </c>
      <c r="C48" s="338" t="s">
        <v>20</v>
      </c>
      <c r="D48" s="338" t="s">
        <v>29</v>
      </c>
      <c r="E48" s="338" t="s">
        <v>49</v>
      </c>
    </row>
  </sheetData>
  <mergeCells count="4">
    <mergeCell ref="A2:A13"/>
    <mergeCell ref="B2:B13"/>
    <mergeCell ref="A14:A25"/>
    <mergeCell ref="B14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PO-PLE</vt:lpstr>
      <vt:lpstr>CFF - 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2025-10-03T00:58:04Z</dcterms:created>
  <dcterms:modified xsi:type="dcterms:W3CDTF">2025-11-06T20:15:26Z</dcterms:modified>
</cp:coreProperties>
</file>