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GLAYCE\CONCORRENCIA\CONC. 16- CRECHE BELVEDERE\"/>
    </mc:Choice>
  </mc:AlternateContent>
  <xr:revisionPtr revIDLastSave="0" documentId="8_{D224B655-C072-4C86-8C63-900E6EB91722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Planilha" sheetId="7" r:id="rId1"/>
    <sheet name="Cronograma" sheetId="11" r:id="rId2"/>
  </sheets>
  <externalReferences>
    <externalReference r:id="rId3"/>
  </externalReferences>
  <definedNames>
    <definedName name="____sub1" localSheetId="0">#REF!</definedName>
    <definedName name="____sub1">#REF!</definedName>
    <definedName name="____sub2" localSheetId="0">#REF!</definedName>
    <definedName name="____sub2">#REF!</definedName>
    <definedName name="____sub3" localSheetId="0">#REF!</definedName>
    <definedName name="____sub3">#REF!</definedName>
    <definedName name="_Fill" localSheetId="0" hidden="1">#REF!</definedName>
    <definedName name="_Fill" hidden="1">#REF!</definedName>
    <definedName name="_xlnm._FilterDatabase" localSheetId="0" hidden="1">Planilha!#REF!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sub1" localSheetId="1">#REF!</definedName>
    <definedName name="_sub2" localSheetId="1">#REF!</definedName>
    <definedName name="_sub3" localSheetId="1">#REF!</definedName>
    <definedName name="a" localSheetId="1">#REF!</definedName>
    <definedName name="a" localSheetId="0">#REF!</definedName>
    <definedName name="a">#REF!</definedName>
    <definedName name="AA" localSheetId="1" hidden="1">{#N/A,#N/A,FALSE,"ALVENARIA";#N/A,#N/A,FALSE,"BLOCOS";#N/A,#N/A,FALSE,"CINTAS";#N/A,#N/A,FALSE,"CORTINA";#N/A,#N/A,FALSE,"LAJES";#N/A,#N/A,FALSE,"PILARES";#N/A,#N/A,FALSE,"VIGAS"}</definedName>
    <definedName name="AA" hidden="1">{#N/A,#N/A,FALSE,"ALVENARIA";#N/A,#N/A,FALSE,"BLOCOS";#N/A,#N/A,FALSE,"CINTAS";#N/A,#N/A,FALSE,"CORTINA";#N/A,#N/A,FALSE,"LAJES";#N/A,#N/A,FALSE,"PILARES";#N/A,#N/A,FALSE,"VIGAS"}</definedName>
    <definedName name="ABC" localSheetId="1">OFFSET([1]Composições!#REF!,1,0):OFFSET([1]Composições!#REF!,-1,0)</definedName>
    <definedName name="ABC">OFFSET(#REF!,1,0):OFFSET(#REF!,-1,0)</definedName>
    <definedName name="ademir" localSheetId="1" hidden="1">{#N/A,#N/A,FALSE,"Cronograma";#N/A,#N/A,FALSE,"Cronogr. 2"}</definedName>
    <definedName name="ademir" hidden="1">{#N/A,#N/A,FALSE,"Cronograma";#N/A,#N/A,FALSE,"Cronogr. 2"}</definedName>
    <definedName name="AREA" localSheetId="1">#REF!</definedName>
    <definedName name="AREA" localSheetId="0">#REF!</definedName>
    <definedName name="AREA">#REF!</definedName>
    <definedName name="_xlnm.Print_Area" localSheetId="1">Cronograma!$A$1:$O$31</definedName>
    <definedName name="_xlnm.Print_Area" localSheetId="0">Planilha!$A$1:$I$53</definedName>
    <definedName name="B" localSheetId="1">#REF!</definedName>
    <definedName name="B" localSheetId="0">#REF!</definedName>
    <definedName name="B">#REF!</definedName>
    <definedName name="BDI" localSheetId="1">#REF!</definedName>
    <definedName name="BDI" localSheetId="0">#REF!</definedName>
    <definedName name="BDI">#REF!</definedName>
    <definedName name="bosta" localSheetId="1" hidden="1">{#N/A,#N/A,FALSE,"Cronograma";#N/A,#N/A,FALSE,"Cronogr. 2"}</definedName>
    <definedName name="bosta" hidden="1">{#N/A,#N/A,FALSE,"Cronograma";#N/A,#N/A,FALSE,"Cronogr. 2"}</definedName>
    <definedName name="CA´L" localSheetId="1" hidden="1">{#N/A,#N/A,FALSE,"Cronograma";#N/A,#N/A,FALSE,"Cronogr. 2"}</definedName>
    <definedName name="CA´L" hidden="1">{#N/A,#N/A,FALSE,"Cronograma";#N/A,#N/A,FALSE,"Cronogr. 2"}</definedName>
    <definedName name="CalculoFossa20" localSheetId="1" hidden="1">{#N/A,#N/A,FALSE,"ALVENARIA";#N/A,#N/A,FALSE,"BLOCOS";#N/A,#N/A,FALSE,"CINTAS";#N/A,#N/A,FALSE,"CORTINA";#N/A,#N/A,FALSE,"LAJES";#N/A,#N/A,FALSE,"PILARES";#N/A,#N/A,FALSE,"VIGAS"}</definedName>
    <definedName name="CalculoFossa20" hidden="1">{#N/A,#N/A,FALSE,"ALVENARIA";#N/A,#N/A,FALSE,"BLOCOS";#N/A,#N/A,FALSE,"CINTAS";#N/A,#N/A,FALSE,"CORTINA";#N/A,#N/A,FALSE,"LAJES";#N/A,#N/A,FALSE,"PILARES";#N/A,#N/A,FALSE,"VIGAS"}</definedName>
    <definedName name="Cedro1COMPLETO" localSheetId="1" hidden="1">{#N/A,#N/A,FALSE,"ALVENARIA";#N/A,#N/A,FALSE,"BLOCOS";#N/A,#N/A,FALSE,"CINTAS";#N/A,#N/A,FALSE,"CORTINA";#N/A,#N/A,FALSE,"LAJES";#N/A,#N/A,FALSE,"PILARES";#N/A,#N/A,FALSE,"VIGAS"}</definedName>
    <definedName name="Cedro1COMPLETO" hidden="1">{#N/A,#N/A,FALSE,"ALVENARIA";#N/A,#N/A,FALSE,"BLOCOS";#N/A,#N/A,FALSE,"CINTAS";#N/A,#N/A,FALSE,"CORTINA";#N/A,#N/A,FALSE,"LAJES";#N/A,#N/A,FALSE,"PILARES";#N/A,#N/A,FALSE,"VIGAS"}</definedName>
    <definedName name="ciclovia" localSheetId="1" hidden="1">{#N/A,#N/A,FALSE,"ALVENARIA";#N/A,#N/A,FALSE,"BLOCOS";#N/A,#N/A,FALSE,"CINTAS";#N/A,#N/A,FALSE,"CORTINA";#N/A,#N/A,FALSE,"LAJES";#N/A,#N/A,FALSE,"PILARES";#N/A,#N/A,FALSE,"VIGAS"}</definedName>
    <definedName name="ciclovia" hidden="1">{#N/A,#N/A,FALSE,"ALVENARIA";#N/A,#N/A,FALSE,"BLOCOS";#N/A,#N/A,FALSE,"CINTAS";#N/A,#N/A,FALSE,"CORTINA";#N/A,#N/A,FALSE,"LAJES";#N/A,#N/A,FALSE,"PILARES";#N/A,#N/A,FALSE,"VIGAS"}</definedName>
    <definedName name="ciclovia2" localSheetId="1" hidden="1">{#N/A,#N/A,FALSE,"ALVENARIA";#N/A,#N/A,FALSE,"BLOCOS";#N/A,#N/A,FALSE,"CINTAS";#N/A,#N/A,FALSE,"CORTINA";#N/A,#N/A,FALSE,"LAJES";#N/A,#N/A,FALSE,"PILARES";#N/A,#N/A,FALSE,"VIGAS"}</definedName>
    <definedName name="ciclovia2" hidden="1">{#N/A,#N/A,FALSE,"ALVENARIA";#N/A,#N/A,FALSE,"BLOCOS";#N/A,#N/A,FALSE,"CINTAS";#N/A,#N/A,FALSE,"CORTINA";#N/A,#N/A,FALSE,"LAJES";#N/A,#N/A,FALSE,"PILARES";#N/A,#N/A,FALSE,"VIGAS"}</definedName>
    <definedName name="ciclovia3" localSheetId="1" hidden="1">{#N/A,#N/A,FALSE,"ALVENARIA";#N/A,#N/A,FALSE,"BLOCOS";#N/A,#N/A,FALSE,"CINTAS";#N/A,#N/A,FALSE,"CORTINA";#N/A,#N/A,FALSE,"LAJES";#N/A,#N/A,FALSE,"PILARES";#N/A,#N/A,FALSE,"VIGAS"}</definedName>
    <definedName name="ciclovia3" hidden="1">{#N/A,#N/A,FALSE,"ALVENARIA";#N/A,#N/A,FALSE,"BLOCOS";#N/A,#N/A,FALSE,"CINTAS";#N/A,#N/A,FALSE,"CORTINA";#N/A,#N/A,FALSE,"LAJES";#N/A,#N/A,FALSE,"PILARES";#N/A,#N/A,FALSE,"VIGAS"}</definedName>
    <definedName name="ciclovia4" localSheetId="1" hidden="1">{#N/A,#N/A,FALSE,"ALVENARIA";#N/A,#N/A,FALSE,"BLOCOS";#N/A,#N/A,FALSE,"CINTAS";#N/A,#N/A,FALSE,"CORTINA";#N/A,#N/A,FALSE,"LAJES";#N/A,#N/A,FALSE,"PILARES";#N/A,#N/A,FALSE,"VIGAS"}</definedName>
    <definedName name="ciclovia4" hidden="1">{#N/A,#N/A,FALSE,"ALVENARIA";#N/A,#N/A,FALSE,"BLOCOS";#N/A,#N/A,FALSE,"CINTAS";#N/A,#N/A,FALSE,"CORTINA";#N/A,#N/A,FALSE,"LAJES";#N/A,#N/A,FALSE,"PILARES";#N/A,#N/A,FALSE,"VIGAS"}</definedName>
    <definedName name="ciclovia5" localSheetId="1" hidden="1">{#N/A,#N/A,FALSE,"ALVENARIA";#N/A,#N/A,FALSE,"BLOCOS";#N/A,#N/A,FALSE,"CINTAS";#N/A,#N/A,FALSE,"CORTINA";#N/A,#N/A,FALSE,"LAJES";#N/A,#N/A,FALSE,"PILARES";#N/A,#N/A,FALSE,"VIGAS"}</definedName>
    <definedName name="ciclovia5" hidden="1">{#N/A,#N/A,FALSE,"ALVENARIA";#N/A,#N/A,FALSE,"BLOCOS";#N/A,#N/A,FALSE,"CINTAS";#N/A,#N/A,FALSE,"CORTINA";#N/A,#N/A,FALSE,"LAJES";#N/A,#N/A,FALSE,"PILARES";#N/A,#N/A,FALSE,"VIGAS"}</definedName>
    <definedName name="ciclovia6" localSheetId="1" hidden="1">{#N/A,#N/A,FALSE,"ALVENARIA";#N/A,#N/A,FALSE,"BLOCOS";#N/A,#N/A,FALSE,"CINTAS";#N/A,#N/A,FALSE,"CORTINA";#N/A,#N/A,FALSE,"LAJES";#N/A,#N/A,FALSE,"PILARES";#N/A,#N/A,FALSE,"VIGAS"}</definedName>
    <definedName name="ciclovia6" hidden="1">{#N/A,#N/A,FALSE,"ALVENARIA";#N/A,#N/A,FALSE,"BLOCOS";#N/A,#N/A,FALSE,"CINTAS";#N/A,#N/A,FALSE,"CORTINA";#N/A,#N/A,FALSE,"LAJES";#N/A,#N/A,FALSE,"PILARES";#N/A,#N/A,FALSE,"VIGAS"}</definedName>
    <definedName name="ciclovia7" localSheetId="1" hidden="1">{#N/A,#N/A,FALSE,"ALVENARIA";#N/A,#N/A,FALSE,"BLOCOS";#N/A,#N/A,FALSE,"CINTAS";#N/A,#N/A,FALSE,"CORTINA";#N/A,#N/A,FALSE,"LAJES";#N/A,#N/A,FALSE,"PILARES";#N/A,#N/A,FALSE,"VIGAS"}</definedName>
    <definedName name="ciclovia7" hidden="1">{#N/A,#N/A,FALSE,"ALVENARIA";#N/A,#N/A,FALSE,"BLOCOS";#N/A,#N/A,FALSE,"CINTAS";#N/A,#N/A,FALSE,"CORTINA";#N/A,#N/A,FALSE,"LAJES";#N/A,#N/A,FALSE,"PILARES";#N/A,#N/A,FALSE,"VIGAS"}</definedName>
    <definedName name="ciclovia8" localSheetId="1" hidden="1">{#N/A,#N/A,FALSE,"ALVENARIA";#N/A,#N/A,FALSE,"BLOCOS";#N/A,#N/A,FALSE,"CINTAS";#N/A,#N/A,FALSE,"CORTINA";#N/A,#N/A,FALSE,"LAJES";#N/A,#N/A,FALSE,"PILARES";#N/A,#N/A,FALSE,"VIGAS"}</definedName>
    <definedName name="ciclovia8" hidden="1">{#N/A,#N/A,FALSE,"ALVENARIA";#N/A,#N/A,FALSE,"BLOCOS";#N/A,#N/A,FALSE,"CINTAS";#N/A,#N/A,FALSE,"CORTINA";#N/A,#N/A,FALSE,"LAJES";#N/A,#N/A,FALSE,"PILARES";#N/A,#N/A,FALSE,"VIGAS"}</definedName>
    <definedName name="concorrentes" localSheetId="1" hidden="1">{#N/A,#N/A,FALSE,"Cronograma";#N/A,#N/A,FALSE,"Cronogr. 2"}</definedName>
    <definedName name="concorrentes" hidden="1">{#N/A,#N/A,FALSE,"Cronograma";#N/A,#N/A,FALSE,"Cronogr. 2"}</definedName>
    <definedName name="cotação" localSheetId="1" hidden="1">{#N/A,#N/A,FALSE,"ALVENARIA";#N/A,#N/A,FALSE,"BLOCOS";#N/A,#N/A,FALSE,"CINTAS";#N/A,#N/A,FALSE,"CORTINA";#N/A,#N/A,FALSE,"LAJES";#N/A,#N/A,FALSE,"PILARES";#N/A,#N/A,FALSE,"VIGAS"}</definedName>
    <definedName name="cotação" hidden="1">{#N/A,#N/A,FALSE,"ALVENARIA";#N/A,#N/A,FALSE,"BLOCOS";#N/A,#N/A,FALSE,"CINTAS";#N/A,#N/A,FALSE,"CORTINA";#N/A,#N/A,FALSE,"LAJES";#N/A,#N/A,FALSE,"PILARES";#N/A,#N/A,FALSE,"VIGAS"}</definedName>
    <definedName name="ddd" localSheetId="1" hidden="1">{#N/A,#N/A,FALSE,"ALVENARIA";#N/A,#N/A,FALSE,"BLOCOS";#N/A,#N/A,FALSE,"CINTAS";#N/A,#N/A,FALSE,"CORTINA";#N/A,#N/A,FALSE,"LAJES";#N/A,#N/A,FALSE,"PILARES";#N/A,#N/A,FALSE,"VIGAS"}</definedName>
    <definedName name="ddd" hidden="1">{#N/A,#N/A,FALSE,"ALVENARIA";#N/A,#N/A,FALSE,"BLOCOS";#N/A,#N/A,FALSE,"CINTAS";#N/A,#N/A,FALSE,"CORTINA";#N/A,#N/A,FALSE,"LAJES";#N/A,#N/A,FALSE,"PILARES";#N/A,#N/A,FALSE,"VIGAS"}</definedName>
    <definedName name="DOLAR">#REF!</definedName>
    <definedName name="EMPRESAS" localSheetId="1">OFFSET([1]Composições!#REF!,1,0):OFFSET([1]Composições!#REF!,-1,0)</definedName>
    <definedName name="EMPRESAS">OFFSET(#REF!,1,0):OFFSET(#REF!,-1,0)</definedName>
    <definedName name="Excel_BuiltIn_Print_Area_2" localSheetId="0">#REF!</definedName>
    <definedName name="Excel_BuiltIn_Print_Area_2">#REF!</definedName>
    <definedName name="Excel_BuiltIn_Print_Area_2_1" localSheetId="0">#REF!</definedName>
    <definedName name="Excel_BuiltIn_Print_Area_2_1">#REF!</definedName>
    <definedName name="Excel_BuiltIn_Print_Area_2_1_1" localSheetId="0">#REF!</definedName>
    <definedName name="Excel_BuiltIn_Print_Area_2_1_1">#REF!</definedName>
    <definedName name="Excel_BuiltIn_Print_Area_2_1_1_1" localSheetId="0">#REF!</definedName>
    <definedName name="Excel_BuiltIn_Print_Area_2_1_1_1">#REF!</definedName>
    <definedName name="Excel_BuiltIn_Print_Area_4" localSheetId="0">#REF!</definedName>
    <definedName name="Excel_BuiltIn_Print_Area_4">#REF!</definedName>
    <definedName name="Fossa20" localSheetId="1" hidden="1">{#N/A,#N/A,FALSE,"ALVENARIA";#N/A,#N/A,FALSE,"BLOCOS";#N/A,#N/A,FALSE,"CINTAS";#N/A,#N/A,FALSE,"CORTINA";#N/A,#N/A,FALSE,"LAJES";#N/A,#N/A,FALSE,"PILARES";#N/A,#N/A,FALSE,"VIGAS"}</definedName>
    <definedName name="Fossa20" hidden="1">{#N/A,#N/A,FALSE,"ALVENARIA";#N/A,#N/A,FALSE,"BLOCOS";#N/A,#N/A,FALSE,"CINTAS";#N/A,#N/A,FALSE,"CORTINA";#N/A,#N/A,FALSE,"LAJES";#N/A,#N/A,FALSE,"PILARES";#N/A,#N/A,FALSE,"VIGAS"}</definedName>
    <definedName name="fran" localSheetId="1" hidden="1">{#N/A,#N/A,FALSE,"ALVENARIA";#N/A,#N/A,FALSE,"BLOCOS";#N/A,#N/A,FALSE,"CINTAS";#N/A,#N/A,FALSE,"CORTINA";#N/A,#N/A,FALSE,"LAJES";#N/A,#N/A,FALSE,"PILARES";#N/A,#N/A,FALSE,"VIGAS"}</definedName>
    <definedName name="fran" hidden="1">{#N/A,#N/A,FALSE,"ALVENARIA";#N/A,#N/A,FALSE,"BLOCOS";#N/A,#N/A,FALSE,"CINTAS";#N/A,#N/A,FALSE,"CORTINA";#N/A,#N/A,FALSE,"LAJES";#N/A,#N/A,FALSE,"PILARES";#N/A,#N/A,FALSE,"VIGAS"}</definedName>
    <definedName name="INDICES" localSheetId="1">OFFSET([1]Composições!#REF!,1,0):OFFSET([1]Composições!#REF!,-1,0)</definedName>
    <definedName name="INDICES">OFFSET(#REF!,1,0):OFFSET(#REF!,-1,0)</definedName>
    <definedName name="mac" localSheetId="1" hidden="1">{#N/A,#N/A,FALSE,"ALVENARIA";#N/A,#N/A,FALSE,"BLOCOS";#N/A,#N/A,FALSE,"CINTAS";#N/A,#N/A,FALSE,"CORTINA";#N/A,#N/A,FALSE,"LAJES";#N/A,#N/A,FALSE,"PILARES";#N/A,#N/A,FALSE,"VIGAS"}</definedName>
    <definedName name="mac" hidden="1">{#N/A,#N/A,FALSE,"ALVENARIA";#N/A,#N/A,FALSE,"BLOCOS";#N/A,#N/A,FALSE,"CINTAS";#N/A,#N/A,FALSE,"CORTINA";#N/A,#N/A,FALSE,"LAJES";#N/A,#N/A,FALSE,"PILARES";#N/A,#N/A,FALSE,"VIGAS"}</definedName>
    <definedName name="MACAHDO" localSheetId="1" hidden="1">{#N/A,#N/A,FALSE,"ALVENARIA";#N/A,#N/A,FALSE,"BLOCOS";#N/A,#N/A,FALSE,"CINTAS";#N/A,#N/A,FALSE,"CORTINA";#N/A,#N/A,FALSE,"LAJES";#N/A,#N/A,FALSE,"PILARES";#N/A,#N/A,FALSE,"VIGAS"}</definedName>
    <definedName name="MACAHDO" hidden="1">{#N/A,#N/A,FALSE,"ALVENARIA";#N/A,#N/A,FALSE,"BLOCOS";#N/A,#N/A,FALSE,"CINTAS";#N/A,#N/A,FALSE,"CORTINA";#N/A,#N/A,FALSE,"LAJES";#N/A,#N/A,FALSE,"PILARES";#N/A,#N/A,FALSE,"VIGAS"}</definedName>
    <definedName name="MACHADO" localSheetId="1" hidden="1">{#N/A,#N/A,FALSE,"ALVENARIA";#N/A,#N/A,FALSE,"BLOCOS";#N/A,#N/A,FALSE,"CINTAS";#N/A,#N/A,FALSE,"CORTINA";#N/A,#N/A,FALSE,"LAJES";#N/A,#N/A,FALSE,"PILARES";#N/A,#N/A,FALSE,"VIGAS"}</definedName>
    <definedName name="MACHADO" hidden="1">{#N/A,#N/A,FALSE,"ALVENARIA";#N/A,#N/A,FALSE,"BLOCOS";#N/A,#N/A,FALSE,"CINTAS";#N/A,#N/A,FALSE,"CORTINA";#N/A,#N/A,FALSE,"LAJES";#N/A,#N/A,FALSE,"PILARES";#N/A,#N/A,FALSE,"VIGAS"}</definedName>
    <definedName name="noo" localSheetId="1" hidden="1">{#N/A,#N/A,FALSE,"ALVENARIA";#N/A,#N/A,FALSE,"BLOCOS";#N/A,#N/A,FALSE,"CINTAS";#N/A,#N/A,FALSE,"CORTINA";#N/A,#N/A,FALSE,"LAJES";#N/A,#N/A,FALSE,"PILARES";#N/A,#N/A,FALSE,"VIGAS"}</definedName>
    <definedName name="noo" hidden="1">{#N/A,#N/A,FALSE,"ALVENARIA";#N/A,#N/A,FALSE,"BLOCOS";#N/A,#N/A,FALSE,"CINTAS";#N/A,#N/A,FALSE,"CORTINA";#N/A,#N/A,FALSE,"LAJES";#N/A,#N/A,FALSE,"PILARES";#N/A,#N/A,FALSE,"VIGAS"}</definedName>
    <definedName name="obra" localSheetId="1">#REF!</definedName>
    <definedName name="obra" localSheetId="0">#REF!</definedName>
    <definedName name="obra">#REF!</definedName>
    <definedName name="obra1" localSheetId="1">#REF!</definedName>
    <definedName name="obra1" localSheetId="0">#REF!</definedName>
    <definedName name="obra1">#REF!</definedName>
    <definedName name="obra2" localSheetId="1">#REF!</definedName>
    <definedName name="obra2" localSheetId="0">#REF!</definedName>
    <definedName name="obra2">#REF!</definedName>
    <definedName name="obra3" localSheetId="1">#REF!</definedName>
    <definedName name="obra3" localSheetId="0">#REF!</definedName>
    <definedName name="obra3">#REF!</definedName>
    <definedName name="obra4" localSheetId="1">#REF!</definedName>
    <definedName name="obra4" localSheetId="0">#REF!</definedName>
    <definedName name="obra4">#REF!</definedName>
    <definedName name="obra5" localSheetId="1">#REF!</definedName>
    <definedName name="obra5" localSheetId="0">#REF!</definedName>
    <definedName name="obra5">#REF!</definedName>
    <definedName name="orcamento" localSheetId="1" hidden="1">{#N/A,#N/A,FALSE,"ALVENARIA";#N/A,#N/A,FALSE,"BLOCOS";#N/A,#N/A,FALSE,"CINTAS";#N/A,#N/A,FALSE,"CORTINA";#N/A,#N/A,FALSE,"LAJES";#N/A,#N/A,FALSE,"PILARES";#N/A,#N/A,FALSE,"VIGAS"}</definedName>
    <definedName name="orcamento" hidden="1">{#N/A,#N/A,FALSE,"ALVENARIA";#N/A,#N/A,FALSE,"BLOCOS";#N/A,#N/A,FALSE,"CINTAS";#N/A,#N/A,FALSE,"CORTINA";#N/A,#N/A,FALSE,"LAJES";#N/A,#N/A,FALSE,"PILARES";#N/A,#N/A,FALSE,"VIGAS"}</definedName>
    <definedName name="P.1" localSheetId="1">#REF!</definedName>
    <definedName name="P.1" localSheetId="0">#REF!</definedName>
    <definedName name="P.1">#REF!</definedName>
    <definedName name="P.10" localSheetId="1">#REF!</definedName>
    <definedName name="P.10" localSheetId="0">#REF!</definedName>
    <definedName name="P.10">#REF!</definedName>
    <definedName name="P.11" localSheetId="1">#REF!</definedName>
    <definedName name="P.11" localSheetId="0">#REF!</definedName>
    <definedName name="P.11">#REF!</definedName>
    <definedName name="P.12" localSheetId="1">#REF!</definedName>
    <definedName name="P.12" localSheetId="0">#REF!</definedName>
    <definedName name="P.12">#REF!</definedName>
    <definedName name="P.13" localSheetId="1">#REF!</definedName>
    <definedName name="P.13" localSheetId="0">#REF!</definedName>
    <definedName name="P.13">#REF!</definedName>
    <definedName name="P.14" localSheetId="1">#REF!</definedName>
    <definedName name="P.14" localSheetId="0">#REF!</definedName>
    <definedName name="P.14">#REF!</definedName>
    <definedName name="P.15" localSheetId="1">#REF!</definedName>
    <definedName name="P.15" localSheetId="0">#REF!</definedName>
    <definedName name="P.15">#REF!</definedName>
    <definedName name="P.2" localSheetId="1">#REF!</definedName>
    <definedName name="P.2" localSheetId="0">#REF!</definedName>
    <definedName name="P.2">#REF!</definedName>
    <definedName name="P.3" localSheetId="1">#REF!</definedName>
    <definedName name="P.3" localSheetId="0">#REF!</definedName>
    <definedName name="P.3">#REF!</definedName>
    <definedName name="P.4" localSheetId="1">#REF!</definedName>
    <definedName name="P.4" localSheetId="0">#REF!</definedName>
    <definedName name="P.4">#REF!</definedName>
    <definedName name="P.5" localSheetId="1">#REF!</definedName>
    <definedName name="P.5" localSheetId="0">#REF!</definedName>
    <definedName name="P.5">#REF!</definedName>
    <definedName name="P.6" localSheetId="1">#REF!</definedName>
    <definedName name="P.6" localSheetId="0">#REF!</definedName>
    <definedName name="P.6">#REF!</definedName>
    <definedName name="P.7" localSheetId="1">#REF!</definedName>
    <definedName name="P.7" localSheetId="0">#REF!</definedName>
    <definedName name="P.7">#REF!</definedName>
    <definedName name="P.8" localSheetId="1">#REF!</definedName>
    <definedName name="P.8" localSheetId="0">#REF!</definedName>
    <definedName name="P.8">#REF!</definedName>
    <definedName name="P.9" localSheetId="1">#REF!</definedName>
    <definedName name="P.9" localSheetId="0">#REF!</definedName>
    <definedName name="P.9">#REF!</definedName>
    <definedName name="Pedreiro_de_acabamento">#REF!</definedName>
    <definedName name="Popular" localSheetId="1" hidden="1">{#N/A,#N/A,FALSE,"Cronograma";#N/A,#N/A,FALSE,"Cronogr. 2"}</definedName>
    <definedName name="Popular" hidden="1">{#N/A,#N/A,FALSE,"Cronograma";#N/A,#N/A,FALSE,"Cronogr. 2"}</definedName>
    <definedName name="PP1.1" localSheetId="1">#REF!</definedName>
    <definedName name="PP1.1" localSheetId="0">#REF!</definedName>
    <definedName name="PP1.1">#REF!</definedName>
    <definedName name="PP1.10" localSheetId="1">#REF!</definedName>
    <definedName name="PP1.10" localSheetId="0">#REF!</definedName>
    <definedName name="PP1.10">#REF!</definedName>
    <definedName name="PP1.11" localSheetId="1">#REF!</definedName>
    <definedName name="PP1.11" localSheetId="0">#REF!</definedName>
    <definedName name="PP1.11">#REF!</definedName>
    <definedName name="PP1.12" localSheetId="1">#REF!</definedName>
    <definedName name="PP1.12" localSheetId="0">#REF!</definedName>
    <definedName name="PP1.12">#REF!</definedName>
    <definedName name="PP1.13" localSheetId="1">#REF!</definedName>
    <definedName name="PP1.13" localSheetId="0">#REF!</definedName>
    <definedName name="PP1.13">#REF!</definedName>
    <definedName name="PP1.14" localSheetId="1">#REF!</definedName>
    <definedName name="PP1.14" localSheetId="0">#REF!</definedName>
    <definedName name="PP1.14">#REF!</definedName>
    <definedName name="PP1.15" localSheetId="1">#REF!</definedName>
    <definedName name="PP1.15" localSheetId="0">#REF!</definedName>
    <definedName name="PP1.15">#REF!</definedName>
    <definedName name="PP1.2" localSheetId="1">#REF!</definedName>
    <definedName name="PP1.2" localSheetId="0">#REF!</definedName>
    <definedName name="PP1.2">#REF!</definedName>
    <definedName name="PP1.3" localSheetId="1">#REF!</definedName>
    <definedName name="PP1.3" localSheetId="0">#REF!</definedName>
    <definedName name="PP1.3">#REF!</definedName>
    <definedName name="PP1.4" localSheetId="1">#REF!</definedName>
    <definedName name="PP1.4" localSheetId="0">#REF!</definedName>
    <definedName name="PP1.4">#REF!</definedName>
    <definedName name="PP1.5" localSheetId="1">#REF!</definedName>
    <definedName name="PP1.5" localSheetId="0">#REF!</definedName>
    <definedName name="PP1.5">#REF!</definedName>
    <definedName name="PP1.6" localSheetId="1">#REF!</definedName>
    <definedName name="PP1.6" localSheetId="0">#REF!</definedName>
    <definedName name="PP1.6">#REF!</definedName>
    <definedName name="PP1.7" localSheetId="1">#REF!</definedName>
    <definedName name="PP1.7" localSheetId="0">#REF!</definedName>
    <definedName name="PP1.7">#REF!</definedName>
    <definedName name="PP1.8" localSheetId="1">#REF!</definedName>
    <definedName name="PP1.8" localSheetId="0">#REF!</definedName>
    <definedName name="PP1.8">#REF!</definedName>
    <definedName name="PP1.9" localSheetId="1">#REF!</definedName>
    <definedName name="PP1.9" localSheetId="0">#REF!</definedName>
    <definedName name="PP1.9">#REF!</definedName>
    <definedName name="rio" localSheetId="1" hidden="1">{#N/A,#N/A,FALSE,"Cronograma";#N/A,#N/A,FALSE,"Cronogr. 2"}</definedName>
    <definedName name="rio" hidden="1">{#N/A,#N/A,FALSE,"Cronograma";#N/A,#N/A,FALSE,"Cronogr. 2"}</definedName>
    <definedName name="ss" localSheetId="1" hidden="1">{#N/A,#N/A,FALSE,"Cronograma";#N/A,#N/A,FALSE,"Cronogr. 2"}</definedName>
    <definedName name="ss" hidden="1">{#N/A,#N/A,FALSE,"Cronograma";#N/A,#N/A,FALSE,"Cronogr. 2"}</definedName>
    <definedName name="T.1" localSheetId="1">#REF!</definedName>
    <definedName name="T.1" localSheetId="0">#REF!</definedName>
    <definedName name="T.1">#REF!</definedName>
    <definedName name="T.10" localSheetId="1">#REF!</definedName>
    <definedName name="T.10" localSheetId="0">#REF!</definedName>
    <definedName name="T.10">#REF!</definedName>
    <definedName name="T.11" localSheetId="1">#REF!</definedName>
    <definedName name="T.11" localSheetId="0">#REF!</definedName>
    <definedName name="T.11">#REF!</definedName>
    <definedName name="T.12" localSheetId="1">#REF!</definedName>
    <definedName name="T.12" localSheetId="0">#REF!</definedName>
    <definedName name="T.12">#REF!</definedName>
    <definedName name="T.13" localSheetId="1">#REF!</definedName>
    <definedName name="T.13" localSheetId="0">#REF!</definedName>
    <definedName name="T.13">#REF!</definedName>
    <definedName name="T.14" localSheetId="1">#REF!</definedName>
    <definedName name="T.14" localSheetId="0">#REF!</definedName>
    <definedName name="T.14">#REF!</definedName>
    <definedName name="T.15" localSheetId="1">#REF!</definedName>
    <definedName name="T.15" localSheetId="0">#REF!</definedName>
    <definedName name="T.15">#REF!</definedName>
    <definedName name="T.2" localSheetId="1">#REF!</definedName>
    <definedName name="T.2" localSheetId="0">#REF!</definedName>
    <definedName name="T.2">#REF!</definedName>
    <definedName name="T.3" localSheetId="1">#REF!</definedName>
    <definedName name="T.3" localSheetId="0">#REF!</definedName>
    <definedName name="T.3">#REF!</definedName>
    <definedName name="T.4" localSheetId="1">#REF!</definedName>
    <definedName name="T.4" localSheetId="0">#REF!</definedName>
    <definedName name="T.4">#REF!</definedName>
    <definedName name="T.5" localSheetId="1">#REF!</definedName>
    <definedName name="T.5" localSheetId="0">#REF!</definedName>
    <definedName name="T.5">#REF!</definedName>
    <definedName name="T.6" localSheetId="1">#REF!</definedName>
    <definedName name="T.6" localSheetId="0">#REF!</definedName>
    <definedName name="T.6">#REF!</definedName>
    <definedName name="T.7" localSheetId="1">#REF!</definedName>
    <definedName name="T.7" localSheetId="0">#REF!</definedName>
    <definedName name="T.7">#REF!</definedName>
    <definedName name="T.8" localSheetId="1">#REF!</definedName>
    <definedName name="T.8" localSheetId="0">#REF!</definedName>
    <definedName name="T.8">#REF!</definedName>
    <definedName name="T.9" localSheetId="1">#REF!</definedName>
    <definedName name="T.9" localSheetId="0">#REF!</definedName>
    <definedName name="T.9">#REF!</definedName>
    <definedName name="_xlnm.Print_Titles" localSheetId="0">Planilha!$1:$8</definedName>
    <definedName name="TOT.P" localSheetId="1">#REF!</definedName>
    <definedName name="TOT.P" localSheetId="0">#REF!</definedName>
    <definedName name="TOT.P">#REF!</definedName>
    <definedName name="TOT1.P" localSheetId="1">#REF!</definedName>
    <definedName name="TOT1.P" localSheetId="0">#REF!</definedName>
    <definedName name="TOT1.P">#REF!</definedName>
    <definedName name="TT.1" localSheetId="1">#REF!</definedName>
    <definedName name="TT.1" localSheetId="0">#REF!</definedName>
    <definedName name="TT.1">#REF!</definedName>
    <definedName name="TT.10" localSheetId="1">#REF!</definedName>
    <definedName name="TT.10" localSheetId="0">#REF!</definedName>
    <definedName name="TT.10">#REF!</definedName>
    <definedName name="TT.11" localSheetId="1">#REF!</definedName>
    <definedName name="TT.11" localSheetId="0">#REF!</definedName>
    <definedName name="TT.11">#REF!</definedName>
    <definedName name="TT.12" localSheetId="1">#REF!</definedName>
    <definedName name="TT.12" localSheetId="0">#REF!</definedName>
    <definedName name="TT.12">#REF!</definedName>
    <definedName name="TT.13" localSheetId="1">#REF!</definedName>
    <definedName name="TT.13" localSheetId="0">#REF!</definedName>
    <definedName name="TT.13">#REF!</definedName>
    <definedName name="TT.14" localSheetId="1">#REF!</definedName>
    <definedName name="TT.14" localSheetId="0">#REF!</definedName>
    <definedName name="TT.14">#REF!</definedName>
    <definedName name="TT.15" localSheetId="1">#REF!</definedName>
    <definedName name="TT.15" localSheetId="0">#REF!</definedName>
    <definedName name="TT.15">#REF!</definedName>
    <definedName name="TT.2" localSheetId="1">#REF!</definedName>
    <definedName name="TT.2" localSheetId="0">#REF!</definedName>
    <definedName name="TT.2">#REF!</definedName>
    <definedName name="TT.3" localSheetId="1">#REF!</definedName>
    <definedName name="TT.3" localSheetId="0">#REF!</definedName>
    <definedName name="TT.3">#REF!</definedName>
    <definedName name="TT.4" localSheetId="1">#REF!</definedName>
    <definedName name="TT.4" localSheetId="0">#REF!</definedName>
    <definedName name="TT.4">#REF!</definedName>
    <definedName name="TT.5" localSheetId="1">#REF!</definedName>
    <definedName name="TT.5" localSheetId="0">#REF!</definedName>
    <definedName name="TT.5">#REF!</definedName>
    <definedName name="TT.6" localSheetId="1">#REF!</definedName>
    <definedName name="TT.6" localSheetId="0">#REF!</definedName>
    <definedName name="TT.6">#REF!</definedName>
    <definedName name="TT.7" localSheetId="1">#REF!</definedName>
    <definedName name="TT.7" localSheetId="0">#REF!</definedName>
    <definedName name="TT.7">#REF!</definedName>
    <definedName name="TT.8" localSheetId="1">#REF!</definedName>
    <definedName name="TT.8" localSheetId="0">#REF!</definedName>
    <definedName name="TT.8">#REF!</definedName>
    <definedName name="TT.9" localSheetId="1">#REF!</definedName>
    <definedName name="TT.9" localSheetId="0">#REF!</definedName>
    <definedName name="TT.9">#REF!</definedName>
    <definedName name="wrn.Cronograma." localSheetId="1" hidden="1">{#N/A,#N/A,FALSE,"Cronograma";#N/A,#N/A,FALSE,"Cronogr. 2"}</definedName>
    <definedName name="wrn.Cronograma." hidden="1">{#N/A,#N/A,FALSE,"Cronograma";#N/A,#N/A,FALSE,"Cronogr. 2"}</definedName>
    <definedName name="wrn.GERAL." localSheetId="1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mode_lev.xls." localSheetId="1" hidden="1">{#N/A,#N/A,FALSE,"ALVENARIA";#N/A,#N/A,FALSE,"BLOCOS";#N/A,#N/A,FALSE,"CINTAS";#N/A,#N/A,FALSE,"CORTINA";#N/A,#N/A,FALSE,"LAJES";#N/A,#N/A,FALSE,"PILARES";#N/A,#N/A,FALSE,"VIGAS"}</definedName>
    <definedName name="wrn.mode_lev.xls." hidden="1">{#N/A,#N/A,FALSE,"ALVENARIA";#N/A,#N/A,FALSE,"BLOCOS";#N/A,#N/A,FALSE,"CINTAS";#N/A,#N/A,FALSE,"CORTINA";#N/A,#N/A,FALSE,"LAJES";#N/A,#N/A,FALSE,"PILARES";#N/A,#N/A,FALSE,"VIGAS"}</definedName>
    <definedName name="wrn.PENDENCIAS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" localSheetId="1" hidden="1">{#N/A,#N/A,FALSE,"ALVENARIA";#N/A,#N/A,FALSE,"BLOCOS";#N/A,#N/A,FALSE,"CINTAS";#N/A,#N/A,FALSE,"CORTINA";#N/A,#N/A,FALSE,"LAJES";#N/A,#N/A,FALSE,"PILARES";#N/A,#N/A,FALSE,"VIGAS"}</definedName>
    <definedName name="x" hidden="1">{#N/A,#N/A,FALSE,"ALVENARIA";#N/A,#N/A,FALSE,"BLOCOS";#N/A,#N/A,FALSE,"CINTAS";#N/A,#N/A,FALSE,"CORTINA";#N/A,#N/A,FALSE,"LAJES";#N/A,#N/A,FALSE,"PILARES";#N/A,#N/A,FALSE,"VIGAS"}</definedName>
  </definedNames>
  <calcPr calcId="191029"/>
</workbook>
</file>

<file path=xl/calcChain.xml><?xml version="1.0" encoding="utf-8"?>
<calcChain xmlns="http://schemas.openxmlformats.org/spreadsheetml/2006/main">
  <c r="D21" i="11" l="1"/>
  <c r="I27" i="11"/>
  <c r="D27" i="11"/>
  <c r="A21" i="11"/>
  <c r="G16" i="11"/>
  <c r="I16" i="11" s="1"/>
  <c r="K16" i="11" s="1"/>
  <c r="G15" i="11"/>
  <c r="I15" i="11" s="1"/>
  <c r="K15" i="11" s="1"/>
  <c r="G14" i="11"/>
  <c r="I14" i="11" s="1"/>
  <c r="K14" i="11" s="1"/>
  <c r="B14" i="11"/>
  <c r="A14" i="11"/>
  <c r="G13" i="11"/>
  <c r="I13" i="11" s="1"/>
  <c r="K13" i="11" s="1"/>
  <c r="B13" i="11"/>
  <c r="A13" i="11"/>
  <c r="G12" i="11"/>
  <c r="I12" i="11" s="1"/>
  <c r="K12" i="11" s="1"/>
  <c r="B12" i="11"/>
  <c r="A12" i="11"/>
  <c r="G11" i="11"/>
  <c r="B11" i="11"/>
  <c r="A11" i="11"/>
  <c r="G10" i="11"/>
  <c r="I10" i="11" s="1"/>
  <c r="B10" i="11"/>
  <c r="A10" i="11"/>
  <c r="J5" i="11"/>
  <c r="H42" i="7"/>
  <c r="I42" i="7" s="1"/>
  <c r="H41" i="7"/>
  <c r="I41" i="7" s="1"/>
  <c r="I44" i="7" s="1"/>
  <c r="D14" i="11" s="1"/>
  <c r="H37" i="7"/>
  <c r="I37" i="7" s="1"/>
  <c r="H38" i="7"/>
  <c r="I38" i="7" s="1"/>
  <c r="H36" i="7"/>
  <c r="I36" i="7" s="1"/>
  <c r="I39" i="7" s="1"/>
  <c r="D13" i="11" s="1"/>
  <c r="H17" i="7"/>
  <c r="I17" i="7" s="1"/>
  <c r="H18" i="7"/>
  <c r="I18" i="7" s="1"/>
  <c r="H19" i="7"/>
  <c r="I19" i="7" s="1"/>
  <c r="H20" i="7"/>
  <c r="I20" i="7" s="1"/>
  <c r="H21" i="7"/>
  <c r="I21" i="7" s="1"/>
  <c r="H22" i="7"/>
  <c r="I22" i="7"/>
  <c r="H23" i="7"/>
  <c r="I23" i="7"/>
  <c r="H24" i="7"/>
  <c r="I24" i="7" s="1"/>
  <c r="H25" i="7"/>
  <c r="I25" i="7" s="1"/>
  <c r="H26" i="7"/>
  <c r="I26" i="7" s="1"/>
  <c r="H27" i="7"/>
  <c r="I27" i="7" s="1"/>
  <c r="H28" i="7"/>
  <c r="I28" i="7" s="1"/>
  <c r="H29" i="7"/>
  <c r="I29" i="7"/>
  <c r="H30" i="7"/>
  <c r="I30" i="7" s="1"/>
  <c r="H31" i="7"/>
  <c r="I31" i="7"/>
  <c r="H32" i="7"/>
  <c r="I32" i="7" s="1"/>
  <c r="H33" i="7"/>
  <c r="I33" i="7" s="1"/>
  <c r="H16" i="7"/>
  <c r="I16" i="7" s="1"/>
  <c r="H12" i="7"/>
  <c r="I12" i="7" s="1"/>
  <c r="H13" i="7"/>
  <c r="I13" i="7"/>
  <c r="H11" i="7"/>
  <c r="I11" i="7" s="1"/>
  <c r="I14" i="7" s="1"/>
  <c r="D10" i="11" l="1"/>
  <c r="I34" i="7"/>
  <c r="D12" i="11" s="1"/>
  <c r="K10" i="11"/>
  <c r="I11" i="11"/>
  <c r="K11" i="11" s="1"/>
  <c r="D18" i="11" l="1"/>
  <c r="I47" i="7"/>
  <c r="I17" i="11"/>
  <c r="I18" i="11" s="1"/>
  <c r="K17" i="11"/>
  <c r="K18" i="11" s="1"/>
  <c r="E16" i="11" l="1"/>
  <c r="E10" i="11"/>
  <c r="E17" i="11" s="1"/>
  <c r="E14" i="11"/>
  <c r="G17" i="11"/>
  <c r="G18" i="11" s="1"/>
  <c r="F17" i="11"/>
  <c r="F18" i="11" s="1"/>
  <c r="H17" i="11"/>
  <c r="H18" i="11" s="1"/>
  <c r="E12" i="11"/>
  <c r="E15" i="11"/>
  <c r="J17" i="11"/>
  <c r="J18" i="11" s="1"/>
  <c r="E13" i="11"/>
  <c r="E11" i="11"/>
</calcChain>
</file>

<file path=xl/sharedStrings.xml><?xml version="1.0" encoding="utf-8"?>
<sst xmlns="http://schemas.openxmlformats.org/spreadsheetml/2006/main" count="199" uniqueCount="140">
  <si>
    <t>ITEM</t>
  </si>
  <si>
    <t>CÓDIGO</t>
  </si>
  <si>
    <t>UNID.</t>
  </si>
  <si>
    <t>CRONOGRAMA FÍSICO-FINANCEIRO GLOBAL</t>
  </si>
  <si>
    <t>1 - IDENTIFICAÇÃO</t>
  </si>
  <si>
    <t xml:space="preserve">DISCRIMINAÇÃO  </t>
  </si>
  <si>
    <t>VALOR DOS SERVIÇOS</t>
  </si>
  <si>
    <t>PESO %</t>
  </si>
  <si>
    <t>SERVIÇOS A EXECUTAR</t>
  </si>
  <si>
    <t>MÊS 01</t>
  </si>
  <si>
    <t>MÊS 02</t>
  </si>
  <si>
    <t>MÊS 03</t>
  </si>
  <si>
    <t>MÊS 04</t>
  </si>
  <si>
    <t>SIMPL.%</t>
  </si>
  <si>
    <t>ACUM. %</t>
  </si>
  <si>
    <t>FONTE</t>
  </si>
  <si>
    <t>DESCRIÇÃO DOS SERVIÇOS</t>
  </si>
  <si>
    <t>QUANT.</t>
  </si>
  <si>
    <t>VALOR TOTAL C/BDI (R$)</t>
  </si>
  <si>
    <t>SINAPI</t>
  </si>
  <si>
    <t>(diferença)</t>
  </si>
  <si>
    <t>M3</t>
  </si>
  <si>
    <t>PLANILHA ORÇAMENTÁRIA DE CUSTOS</t>
  </si>
  <si>
    <t xml:space="preserve">DATA DA PLANILHA: </t>
  </si>
  <si>
    <t xml:space="preserve">LOCAL: </t>
  </si>
  <si>
    <t xml:space="preserve">FORMA DE EXECUÇÃO: </t>
  </si>
  <si>
    <t>BDI</t>
  </si>
  <si>
    <t xml:space="preserve">PRAZO DE EXECUÇÃO: </t>
  </si>
  <si>
    <t xml:space="preserve">REFERÊNCIA: </t>
  </si>
  <si>
    <t>ITENS / SUBITENS</t>
  </si>
  <si>
    <t xml:space="preserve">OBJETO: </t>
  </si>
  <si>
    <t>TOTAL GERAL</t>
  </si>
  <si>
    <t>PR. UNIT.(R$) S/ BDI</t>
  </si>
  <si>
    <t>PR. UNIT.(R$) C/ BDI</t>
  </si>
  <si>
    <t>BDI DIFERENCIADO</t>
  </si>
  <si>
    <t>MUNICÍPIO/UF:</t>
  </si>
  <si>
    <t xml:space="preserve">MUNICÍPIO/UF: </t>
  </si>
  <si>
    <t>3.0</t>
  </si>
  <si>
    <t>2.0</t>
  </si>
  <si>
    <t>4.0</t>
  </si>
  <si>
    <t>TOTAL EM PERCENTUAL:</t>
  </si>
  <si>
    <t>TOTAL EM REAIS:</t>
  </si>
  <si>
    <t xml:space="preserve">SUBTOTAL: </t>
  </si>
  <si>
    <t>ED-50702</t>
  </si>
  <si>
    <t>4.1</t>
  </si>
  <si>
    <t>4.2</t>
  </si>
  <si>
    <t>1.1</t>
  </si>
  <si>
    <t>m2</t>
  </si>
  <si>
    <t>______________________________________________</t>
  </si>
  <si>
    <t>ESCAVAÇÃO HORIZONTAL, INCLUINDO CARGA, DESCARGA E TRANSPORTE EM SOLO DE 1A CATEGORIA COM TRATOR DE ESTEIRAS (347HP/LÂMINA: 8,70M3) E CAMINHÃO BASCULANTE DE 10M3, DMT ATÉ 200M. AF_07/2020</t>
  </si>
  <si>
    <t>m</t>
  </si>
  <si>
    <t>un</t>
  </si>
  <si>
    <t>2.1</t>
  </si>
  <si>
    <t>CO-27363</t>
  </si>
  <si>
    <t>CO-27390</t>
  </si>
  <si>
    <t>CO-27423</t>
  </si>
  <si>
    <t>CO-27429</t>
  </si>
  <si>
    <t>CO-27422</t>
  </si>
  <si>
    <t>CO-27432</t>
  </si>
  <si>
    <t>CO-27426</t>
  </si>
  <si>
    <t>CO-27427</t>
  </si>
  <si>
    <t>CO-27428</t>
  </si>
  <si>
    <t>CO-27433</t>
  </si>
  <si>
    <t>CO-27431</t>
  </si>
  <si>
    <t>CO-27430</t>
  </si>
  <si>
    <t>CO-27476</t>
  </si>
  <si>
    <t>CO-27468</t>
  </si>
  <si>
    <t>CO-27434</t>
  </si>
  <si>
    <t>CO-27424</t>
  </si>
  <si>
    <t>CO-27425</t>
  </si>
  <si>
    <t>CO-27460</t>
  </si>
  <si>
    <t>LEVANTAMENTO PLANIALTIMÉTRICO E CADASTRAL -TERRENO DE 2.001 A 10.000 M2</t>
  </si>
  <si>
    <t>PLANILHA ORÇAMENTÁRIA PARA CONSTRUÇÕES NOVAS - ÁREA ATÉ 1.000 M2</t>
  </si>
  <si>
    <t>PR A1</t>
  </si>
  <si>
    <t>DESENVOLVIMENTO E DETALHAMENTO DE PROJETO ARQUITETÔNICO</t>
  </si>
  <si>
    <t>PROJETO EXECUTIVO DE AR CONDICIONADO/VENTILAÇÃO/CLIMATIZAÇÃO</t>
  </si>
  <si>
    <t>PROJETO EXECUTIVO DE ARQUITETURA</t>
  </si>
  <si>
    <t>PROJETO EXECUTIVO DE CABEAMENTO ESTRUTURADO</t>
  </si>
  <si>
    <t>PROJETO EXECUTIVO DE DRENAGEM PLUVIAL</t>
  </si>
  <si>
    <t>PROJETO EXECUTIVO DE ESTRUTURA DE CONCRETO</t>
  </si>
  <si>
    <t>PROJETO EXECUTIVO DE ESTRUTURA METÁLICA</t>
  </si>
  <si>
    <t>PROJETO EXECUTIVO DE INFRAESTRUTURA DE CABEAMENTO ESTRUTURADO/CFTV/ALARME/SEGURANÇA/SONORIZAÇÃO</t>
  </si>
  <si>
    <t>PROJETO EXECUTIVO DE INSTALAÇÕES ELÉTRICAS</t>
  </si>
  <si>
    <t>PROJETO EXECUTIVO DE PAISAGISMO</t>
  </si>
  <si>
    <t>PROJETO EXECUTIVO DE PREVENÇÃO E COMBATE A INCÊNDIO</t>
  </si>
  <si>
    <t>PROJETO EXECUTIVO DE SPDA</t>
  </si>
  <si>
    <t>PROJETO EXECUTIVO DE TERRAPLENAGEM - PLANTA</t>
  </si>
  <si>
    <t>PROJETO EXECUTIVO DE TERRAPLENAGEM - SEÇÕES</t>
  </si>
  <si>
    <t>ESPECIFICAÇÃO DOS MATERIAIS COM MEMORIAL DESCRITIVO DE CADA AMBIENTE E EQUIPAMENTOS PARA CONSTRUÇÕES NOVAS - ÁREA ATÉ 1.000 M2</t>
  </si>
  <si>
    <t>DESMATAMENTO, DESTOCAMENTO E LIMPEZA, INCLUSIVE TRANSPORTE ATÉ CINQUENTA (50) METROS</t>
  </si>
  <si>
    <t>CO-28390</t>
  </si>
  <si>
    <t>CO-28388</t>
  </si>
  <si>
    <t>SICOR</t>
  </si>
  <si>
    <t>EXECUÇÃO E COMPACTAÇÃO DE CAMADA FINAL DE ATERRO (100% DE ENERGIA DO PROCTOR NORMAL) COM SOLO PREDOMINANTEMENTE ARGILOSO, EM CAMADAS COM ESPESSURA DE 20 CM - EXCLUSIVE ESCAVAÇÃO, CARGA E TRANSPORTE E SOLO. AF_09/2024</t>
  </si>
  <si>
    <t>CO-4094</t>
  </si>
  <si>
    <t>PROJETO EXECUTIVO DE GEOTECNIA</t>
  </si>
  <si>
    <t>PROJETO EXECUTIVO DE INSTALAÇÕES HIDROSSANITÁRIAS</t>
  </si>
  <si>
    <t>MOBILIZAÇÃO E DESMOBILIZAÇÃO DE EQUIPAMENTO DE SONDAGEM A PERCUSSÃO COM ENSAIO DE PENETRAÇÃO PADRÃO (SPT) - (CUSTO FIXO)</t>
  </si>
  <si>
    <t>SONDAGEM A PERCUSSÃO COM ENSAIO DE PENETRAÇÃO PADRÃO (SPT), DIÂMETRO 2.1/2", EXCLUSIVE MOBILIZAÇÃO E DESMOBILIZAÇÃO</t>
  </si>
  <si>
    <t>1.0</t>
  </si>
  <si>
    <t>&lt;= CONFEREIR A SOMA</t>
  </si>
  <si>
    <t>MÊS 05</t>
  </si>
  <si>
    <t>3.2</t>
  </si>
  <si>
    <t>SANTOS DUMONT/ MG</t>
  </si>
  <si>
    <t>3.3</t>
  </si>
  <si>
    <t>SINAPI Composições e Insumos/JUNHO/2025 (DESONERADO) | SICOR Leste/ABRIL/2025 (DESONERADO)  | SICRO /ABRIL/2025</t>
  </si>
  <si>
    <t>2.2</t>
  </si>
  <si>
    <t>2.3</t>
  </si>
  <si>
    <t>ELABORAÇÃO DE PROJETOS</t>
  </si>
  <si>
    <t>SERVIÇOS EM TERRA E TERRAPLENAGEM</t>
  </si>
  <si>
    <t>INVESTIGAÇÕES PRELIMINARES</t>
  </si>
  <si>
    <t>CONTENÇÕES E SERVIÇOS CORRELATOS</t>
  </si>
  <si>
    <t>PROPRIO</t>
  </si>
  <si>
    <t>EXECUÇÃO DE CONTENÇÃO DO TIPO CORTINA ATIRANTADA INCLUI TODOS OS MATERIAIS E MÃO DE OBRA NECESSÁRIOS A EXECUÇÃO DO MURO ALEM DE TODOS OS SERVIÇOS CORRELATOS (DRENAGEM, TRATAMENTO DE TALUDES,IMPERMEABILIZAÇÃO, ETC).</t>
  </si>
  <si>
    <t>VB</t>
  </si>
  <si>
    <t>EXECUÇÃO DE CONTENÇÃO DO TIPO MURO DE CONCRETO ARMADO EM BANCADAS INCLUI TODOS OS MATERIAIS E MÃO DE OBRA NECESSÁRIOS A EXECUÇÃO DO MURO ALEM DE TODOS OS SERVIÇOS CORRELATOS (DRENAGEM, TRATAMENTO DE TALUDES,IMPERMEABILIZAÇÃO, ETC).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</si>
  <si>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</si>
  <si>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</si>
  <si>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</si>
  <si>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</si>
  <si>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</si>
  <si>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</si>
  <si>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</si>
  <si>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</si>
  <si>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</si>
  <si>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</si>
  <si>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</si>
  <si>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</si>
  <si>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</si>
  <si>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</si>
  <si>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</si>
  <si>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</si>
  <si>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TOTAL</t>
  </si>
  <si>
    <t xml:space="preserve">SERVIÇOS PRELIMINARES PARA EXECUÇÃO DE CRECHE PRÓ INFÂNCIA  </t>
  </si>
  <si>
    <t>Rua Carvalho Leite, s/n° Loteamento Belvedere</t>
  </si>
  <si>
    <t>Responsável Legal pela empresa</t>
  </si>
  <si>
    <t>Responsável Técnico pela empresa</t>
  </si>
  <si>
    <t xml:space="preserve">SERVIÇOS PRELIMINARES PARA EXECUÇÃO DE CRECHE PRÓ INFÂNCIA </t>
  </si>
  <si>
    <t>SERVIÇOS PRELIMINARES PARA EXECUÇÃO DE CRECHE</t>
  </si>
  <si>
    <t>3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</si>
</sst>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&quot;-&quot;??_);_(@_)"/>
    <numFmt numFmtId="166" formatCode="_(&quot;R$ &quot;* #,##0.00_);_(&quot;R$ &quot;* \(#,##0.00\);_(&quot;R$ &quot;* &quot;-&quot;??_);_(@_)"/>
    <numFmt numFmtId="167" formatCode="&quot;R$&quot;#,##0.00_);\(&quot;R$&quot;#,##0.00\)"/>
    <numFmt numFmtId="168" formatCode="&quot;R$ &quot;#,##0.00"/>
    <numFmt numFmtId="169" formatCode="0.0000"/>
    <numFmt numFmtId="170" formatCode="_(* #,##0.0000_);_(* \(#,##0.0000\);_(* &quot;-&quot;??_);_(@_)"/>
    <numFmt numFmtId="171" formatCode="_([$€-2]* #,##0.00_);_([$€-2]* \(#,##0.00\);_([$€-2]* &quot;-&quot;??_)"/>
    <numFmt numFmtId="172" formatCode="#,##0.00&quot; &quot;;&quot; (&quot;#,##0.00&quot;)&quot;;&quot; -&quot;#&quot; &quot;;@&quot; &quot;"/>
    <numFmt numFmtId="173" formatCode="#\,##0."/>
    <numFmt numFmtId="174" formatCode="_(&quot;$&quot;* #,##0.00_);_(&quot;$&quot;* \(#,##0.00\);_(&quot;$&quot;* &quot;-&quot;??_);_(@_)"/>
    <numFmt numFmtId="175" formatCode="\$#."/>
    <numFmt numFmtId="176" formatCode="#,##0.00&quot; &quot;;&quot;-&quot;#,##0.00&quot; &quot;;&quot; -&quot;#&quot; &quot;;@&quot; &quot;"/>
    <numFmt numFmtId="177" formatCode="#.00"/>
    <numFmt numFmtId="178" formatCode="0.00_)"/>
    <numFmt numFmtId="179" formatCode="%#.00"/>
    <numFmt numFmtId="180" formatCode="#\,##0.00"/>
    <numFmt numFmtId="181" formatCode="[$R$-416]&quot; &quot;#,##0.00;[Red]&quot;-&quot;[$R$-416]&quot; &quot;#,##0.00"/>
    <numFmt numFmtId="182" formatCode="#,"/>
    <numFmt numFmtId="183" formatCode="_(* #,##0_);_(* \(#,##0\);_(* &quot;-&quot;_);_(@_)"/>
    <numFmt numFmtId="184" formatCode="[$R$-416]\ #,##0.00;\-[$R$-416]\ #,##0.00"/>
  </numFmts>
  <fonts count="5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9"/>
      <name val="Times New Roman"/>
      <family val="1"/>
    </font>
    <font>
      <b/>
      <sz val="15"/>
      <color indexed="62"/>
      <name val="Calibri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sz val="8"/>
      <name val="Arial"/>
      <family val="2"/>
    </font>
    <font>
      <u/>
      <sz val="11"/>
      <color indexed="12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b/>
      <sz val="14"/>
      <name val="Arial"/>
      <family val="2"/>
    </font>
    <font>
      <sz val="10"/>
      <name val="MS Sans Serif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1"/>
      <name val="Century Gothic"/>
      <family val="2"/>
    </font>
    <font>
      <sz val="12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sz val="9"/>
      <name val="Century Gothic"/>
      <family val="2"/>
    </font>
    <font>
      <sz val="8"/>
      <name val="Calibri"/>
      <family val="2"/>
    </font>
    <font>
      <b/>
      <sz val="20"/>
      <name val="Century Gothic"/>
      <family val="2"/>
    </font>
    <font>
      <sz val="20"/>
      <name val="Century Gothic"/>
      <family val="2"/>
    </font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.5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Century Gothic"/>
      <family val="2"/>
    </font>
    <font>
      <b/>
      <sz val="10"/>
      <color rgb="FFFF0000"/>
      <name val="Century Gothic"/>
      <family val="2"/>
    </font>
    <font>
      <sz val="12"/>
      <color rgb="FFFF0000"/>
      <name val="Century Gothic"/>
      <family val="2"/>
    </font>
    <font>
      <sz val="12"/>
      <color theme="3" tint="-0.249977111117893"/>
      <name val="Century Gothic"/>
      <family val="2"/>
    </font>
    <font>
      <b/>
      <sz val="12"/>
      <color rgb="FFFF0000"/>
      <name val="Century Gothic"/>
      <family val="2"/>
    </font>
    <font>
      <sz val="10"/>
      <color theme="3" tint="-0.249977111117893"/>
      <name val="Century Gothic"/>
      <family val="2"/>
    </font>
    <font>
      <sz val="10"/>
      <color theme="0" tint="-0.34998626667073579"/>
      <name val="Century Gothic"/>
      <family val="2"/>
    </font>
    <font>
      <b/>
      <sz val="10"/>
      <color theme="0" tint="-0.34998626667073579"/>
      <name val="Century Gothic"/>
      <family val="2"/>
    </font>
    <font>
      <sz val="10"/>
      <color theme="1"/>
      <name val="Century Gothic"/>
      <family val="2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8">
    <xf numFmtId="0" fontId="0" fillId="0" borderId="0"/>
    <xf numFmtId="0" fontId="13" fillId="0" borderId="0"/>
    <xf numFmtId="0" fontId="33" fillId="0" borderId="0" applyNumberFormat="0" applyBorder="0" applyProtection="0"/>
    <xf numFmtId="0" fontId="33" fillId="0" borderId="0" applyNumberFormat="0" applyBorder="0" applyProtection="0"/>
    <xf numFmtId="173" fontId="14" fillId="0" borderId="0">
      <protection locked="0"/>
    </xf>
    <xf numFmtId="0" fontId="11" fillId="2" borderId="1" applyFill="0" applyBorder="0" applyAlignment="0" applyProtection="0">
      <alignment vertical="center"/>
      <protection locked="0"/>
    </xf>
    <xf numFmtId="175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171" fontId="1" fillId="0" borderId="0" applyFont="0" applyFill="0" applyBorder="0" applyAlignment="0" applyProtection="0"/>
    <xf numFmtId="172" fontId="33" fillId="0" borderId="0" applyBorder="0" applyProtection="0"/>
    <xf numFmtId="165" fontId="33" fillId="0" borderId="0" applyBorder="0" applyProtection="0"/>
    <xf numFmtId="0" fontId="7" fillId="0" borderId="0"/>
    <xf numFmtId="0" fontId="7" fillId="0" borderId="0"/>
    <xf numFmtId="0" fontId="34" fillId="0" borderId="0" applyNumberFormat="0" applyBorder="0" applyProtection="0"/>
    <xf numFmtId="0" fontId="7" fillId="0" borderId="0"/>
    <xf numFmtId="176" fontId="34" fillId="0" borderId="0" applyBorder="0" applyProtection="0"/>
    <xf numFmtId="177" fontId="14" fillId="0" borderId="0">
      <protection locked="0"/>
    </xf>
    <xf numFmtId="177" fontId="14" fillId="0" borderId="0">
      <protection locked="0"/>
    </xf>
    <xf numFmtId="38" fontId="15" fillId="3" borderId="0" applyNumberFormat="0" applyBorder="0" applyAlignment="0" applyProtection="0"/>
    <xf numFmtId="0" fontId="35" fillId="0" borderId="0" applyNumberFormat="0" applyBorder="0" applyProtection="0">
      <alignment horizontal="center"/>
    </xf>
    <xf numFmtId="0" fontId="14" fillId="0" borderId="0">
      <protection locked="0"/>
    </xf>
    <xf numFmtId="0" fontId="14" fillId="0" borderId="0">
      <protection locked="0"/>
    </xf>
    <xf numFmtId="0" fontId="35" fillId="0" borderId="0" applyNumberFormat="0" applyBorder="0" applyProtection="0">
      <alignment horizontal="center" textRotation="9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10" fontId="15" fillId="4" borderId="2" applyNumberFormat="0" applyBorder="0" applyAlignment="0" applyProtection="0"/>
    <xf numFmtId="0" fontId="1" fillId="0" borderId="0">
      <alignment horizontal="centerContinuous" vertical="justify"/>
    </xf>
    <xf numFmtId="0" fontId="18" fillId="0" borderId="0" applyAlignment="0">
      <alignment horizont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8" fillId="5" borderId="0" applyNumberFormat="0" applyBorder="0" applyAlignment="0" applyProtection="0"/>
    <xf numFmtId="178" fontId="19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0" fillId="0" borderId="0">
      <alignment horizontal="left" vertical="center" indent="12"/>
    </xf>
    <xf numFmtId="0" fontId="15" fillId="0" borderId="1" applyBorder="0">
      <alignment horizontal="left" vertical="center" wrapText="1" indent="2"/>
      <protection locked="0"/>
    </xf>
    <xf numFmtId="0" fontId="15" fillId="0" borderId="1" applyBorder="0">
      <alignment horizontal="left" vertical="center" wrapText="1" indent="3"/>
      <protection locked="0"/>
    </xf>
    <xf numFmtId="10" fontId="1" fillId="0" borderId="0" applyFont="0" applyFill="0" applyBorder="0" applyAlignment="0" applyProtection="0"/>
    <xf numFmtId="179" fontId="14" fillId="0" borderId="0">
      <protection locked="0"/>
    </xf>
    <xf numFmtId="180" fontId="14" fillId="0" borderId="0">
      <protection locked="0"/>
    </xf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7" fillId="0" borderId="0" applyNumberFormat="0" applyBorder="0" applyProtection="0"/>
    <xf numFmtId="181" fontId="37" fillId="0" borderId="0" applyBorder="0" applyProtection="0"/>
    <xf numFmtId="38" fontId="21" fillId="0" borderId="0" applyFont="0" applyFill="0" applyBorder="0" applyAlignment="0" applyProtection="0"/>
    <xf numFmtId="182" fontId="22" fillId="0" borderId="0">
      <protection locked="0"/>
    </xf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1" fillId="0" borderId="0"/>
    <xf numFmtId="0" fontId="9" fillId="3" borderId="2">
      <alignment wrapText="1"/>
    </xf>
    <xf numFmtId="0" fontId="9" fillId="3" borderId="2">
      <alignment wrapText="1"/>
    </xf>
    <xf numFmtId="0" fontId="10" fillId="0" borderId="3" applyNumberFormat="0" applyFill="0" applyAlignment="0" applyProtection="0"/>
    <xf numFmtId="0" fontId="23" fillId="0" borderId="0">
      <protection locked="0"/>
    </xf>
    <xf numFmtId="0" fontId="23" fillId="0" borderId="0">
      <protection locked="0"/>
    </xf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57">
    <xf numFmtId="0" fontId="0" fillId="0" borderId="0" xfId="0"/>
    <xf numFmtId="0" fontId="4" fillId="6" borderId="2" xfId="46" applyFont="1" applyFill="1" applyBorder="1" applyAlignment="1">
      <alignment horizontal="center" vertical="center"/>
    </xf>
    <xf numFmtId="44" fontId="4" fillId="6" borderId="2" xfId="31" applyFont="1" applyFill="1" applyBorder="1" applyAlignment="1">
      <alignment horizontal="center" vertical="center"/>
    </xf>
    <xf numFmtId="0" fontId="4" fillId="6" borderId="4" xfId="46" applyFont="1" applyFill="1" applyBorder="1" applyAlignment="1">
      <alignment horizontal="center" vertical="center"/>
    </xf>
    <xf numFmtId="0" fontId="38" fillId="0" borderId="0" xfId="46" applyFont="1" applyAlignment="1">
      <alignment vertical="center"/>
    </xf>
    <xf numFmtId="2" fontId="38" fillId="0" borderId="0" xfId="80" applyNumberFormat="1" applyFont="1" applyAlignment="1">
      <alignment vertical="center"/>
    </xf>
    <xf numFmtId="2" fontId="39" fillId="0" borderId="0" xfId="80" applyNumberFormat="1" applyFont="1" applyAlignment="1">
      <alignment vertical="center"/>
    </xf>
    <xf numFmtId="0" fontId="42" fillId="0" borderId="0" xfId="46" applyFont="1" applyAlignment="1">
      <alignment vertical="center"/>
    </xf>
    <xf numFmtId="0" fontId="43" fillId="0" borderId="0" xfId="46" applyFont="1" applyAlignment="1">
      <alignment vertical="center"/>
    </xf>
    <xf numFmtId="0" fontId="40" fillId="0" borderId="0" xfId="46" applyFont="1" applyAlignment="1">
      <alignment vertical="center"/>
    </xf>
    <xf numFmtId="2" fontId="44" fillId="0" borderId="0" xfId="80" applyNumberFormat="1" applyFont="1" applyAlignment="1">
      <alignment vertical="center"/>
    </xf>
    <xf numFmtId="2" fontId="45" fillId="0" borderId="0" xfId="80" applyNumberFormat="1" applyFont="1" applyAlignment="1">
      <alignment vertical="center"/>
    </xf>
    <xf numFmtId="0" fontId="5" fillId="7" borderId="1" xfId="46" applyFont="1" applyFill="1" applyBorder="1" applyAlignment="1">
      <alignment vertical="center"/>
    </xf>
    <xf numFmtId="0" fontId="5" fillId="7" borderId="5" xfId="46" applyFont="1" applyFill="1" applyBorder="1" applyAlignment="1">
      <alignment vertical="center"/>
    </xf>
    <xf numFmtId="0" fontId="24" fillId="0" borderId="0" xfId="0" applyFont="1"/>
    <xf numFmtId="0" fontId="5" fillId="7" borderId="4" xfId="46" applyFont="1" applyFill="1" applyBorder="1" applyAlignment="1">
      <alignment horizontal="center" vertical="center" wrapText="1"/>
    </xf>
    <xf numFmtId="0" fontId="5" fillId="7" borderId="6" xfId="46" applyFont="1" applyFill="1" applyBorder="1" applyAlignment="1">
      <alignment vertical="center"/>
    </xf>
    <xf numFmtId="0" fontId="4" fillId="6" borderId="2" xfId="46" applyFont="1" applyFill="1" applyBorder="1" applyAlignment="1">
      <alignment horizontal="center" vertical="center" wrapText="1"/>
    </xf>
    <xf numFmtId="0" fontId="5" fillId="8" borderId="2" xfId="46" applyFont="1" applyFill="1" applyBorder="1" applyAlignment="1">
      <alignment horizontal="center" vertical="center" wrapText="1"/>
    </xf>
    <xf numFmtId="44" fontId="5" fillId="8" borderId="2" xfId="31" applyFont="1" applyFill="1" applyBorder="1" applyAlignment="1">
      <alignment horizontal="center" vertical="center"/>
    </xf>
    <xf numFmtId="0" fontId="38" fillId="0" borderId="7" xfId="46" applyFont="1" applyBorder="1" applyAlignment="1">
      <alignment vertical="center" wrapText="1"/>
    </xf>
    <xf numFmtId="2" fontId="38" fillId="0" borderId="7" xfId="80" applyNumberFormat="1" applyFont="1" applyBorder="1" applyAlignment="1">
      <alignment horizontal="center" vertical="center"/>
    </xf>
    <xf numFmtId="2" fontId="46" fillId="0" borderId="7" xfId="80" applyNumberFormat="1" applyFont="1" applyBorder="1" applyAlignment="1" applyProtection="1">
      <alignment vertical="center"/>
      <protection locked="0"/>
    </xf>
    <xf numFmtId="2" fontId="38" fillId="0" borderId="7" xfId="80" applyNumberFormat="1" applyFont="1" applyBorder="1" applyAlignment="1">
      <alignment vertical="center"/>
    </xf>
    <xf numFmtId="2" fontId="42" fillId="0" borderId="7" xfId="80" applyNumberFormat="1" applyFont="1" applyBorder="1" applyAlignment="1">
      <alignment vertical="center"/>
    </xf>
    <xf numFmtId="2" fontId="42" fillId="0" borderId="0" xfId="80" applyNumberFormat="1" applyFont="1" applyAlignment="1">
      <alignment vertical="center"/>
    </xf>
    <xf numFmtId="169" fontId="42" fillId="0" borderId="0" xfId="80" applyNumberFormat="1" applyFont="1" applyAlignment="1">
      <alignment vertical="center"/>
    </xf>
    <xf numFmtId="2" fontId="42" fillId="0" borderId="0" xfId="80" applyNumberFormat="1" applyFont="1" applyAlignment="1">
      <alignment horizontal="center" vertical="center"/>
    </xf>
    <xf numFmtId="1" fontId="42" fillId="0" borderId="0" xfId="80" applyNumberFormat="1" applyFont="1" applyAlignment="1">
      <alignment vertical="center"/>
    </xf>
    <xf numFmtId="0" fontId="38" fillId="0" borderId="7" xfId="46" applyFont="1" applyBorder="1" applyAlignment="1">
      <alignment vertical="center"/>
    </xf>
    <xf numFmtId="0" fontId="38" fillId="0" borderId="8" xfId="46" applyFont="1" applyBorder="1" applyAlignment="1">
      <alignment vertical="center"/>
    </xf>
    <xf numFmtId="0" fontId="38" fillId="0" borderId="9" xfId="46" applyFont="1" applyBorder="1" applyAlignment="1">
      <alignment vertical="center"/>
    </xf>
    <xf numFmtId="0" fontId="25" fillId="0" borderId="0" xfId="0" applyFont="1"/>
    <xf numFmtId="0" fontId="5" fillId="7" borderId="1" xfId="46" applyFont="1" applyFill="1" applyBorder="1" applyAlignment="1">
      <alignment horizontal="left" vertical="center" wrapText="1"/>
    </xf>
    <xf numFmtId="0" fontId="25" fillId="3" borderId="0" xfId="0" applyFont="1" applyFill="1"/>
    <xf numFmtId="0" fontId="5" fillId="7" borderId="8" xfId="46" applyFont="1" applyFill="1" applyBorder="1" applyAlignment="1">
      <alignment vertical="center"/>
    </xf>
    <xf numFmtId="0" fontId="5" fillId="7" borderId="9" xfId="46" applyFont="1" applyFill="1" applyBorder="1" applyAlignment="1">
      <alignment vertical="center"/>
    </xf>
    <xf numFmtId="0" fontId="5" fillId="7" borderId="8" xfId="46" applyFont="1" applyFill="1" applyBorder="1" applyAlignment="1">
      <alignment horizontal="left" vertical="center" wrapText="1"/>
    </xf>
    <xf numFmtId="0" fontId="4" fillId="6" borderId="0" xfId="46" applyFont="1" applyFill="1" applyAlignment="1">
      <alignment vertical="center"/>
    </xf>
    <xf numFmtId="4" fontId="4" fillId="6" borderId="0" xfId="46" applyNumberFormat="1" applyFont="1" applyFill="1" applyAlignment="1">
      <alignment horizontal="center" vertical="center"/>
    </xf>
    <xf numFmtId="0" fontId="4" fillId="0" borderId="0" xfId="46" applyFont="1" applyAlignment="1">
      <alignment vertical="center"/>
    </xf>
    <xf numFmtId="0" fontId="47" fillId="0" borderId="0" xfId="46" applyFont="1" applyAlignment="1">
      <alignment vertical="center"/>
    </xf>
    <xf numFmtId="4" fontId="47" fillId="0" borderId="0" xfId="46" applyNumberFormat="1" applyFont="1" applyAlignment="1">
      <alignment horizontal="center" vertical="center"/>
    </xf>
    <xf numFmtId="4" fontId="47" fillId="0" borderId="0" xfId="31" applyNumberFormat="1" applyFont="1" applyFill="1" applyAlignment="1">
      <alignment horizontal="center" vertical="center"/>
    </xf>
    <xf numFmtId="0" fontId="48" fillId="0" borderId="0" xfId="46" applyFont="1" applyAlignment="1">
      <alignment vertical="center"/>
    </xf>
    <xf numFmtId="0" fontId="5" fillId="0" borderId="0" xfId="46" applyFont="1" applyAlignment="1">
      <alignment horizontal="center" vertical="center"/>
    </xf>
    <xf numFmtId="4" fontId="4" fillId="0" borderId="0" xfId="46" applyNumberFormat="1" applyFont="1" applyAlignment="1">
      <alignment horizontal="center" vertical="center"/>
    </xf>
    <xf numFmtId="0" fontId="5" fillId="0" borderId="0" xfId="46" applyFont="1" applyAlignment="1">
      <alignment vertical="center"/>
    </xf>
    <xf numFmtId="4" fontId="5" fillId="0" borderId="0" xfId="46" applyNumberFormat="1" applyFont="1" applyAlignment="1">
      <alignment horizontal="center" vertical="center"/>
    </xf>
    <xf numFmtId="0" fontId="49" fillId="0" borderId="0" xfId="46" applyFont="1" applyAlignment="1">
      <alignment vertical="center"/>
    </xf>
    <xf numFmtId="4" fontId="50" fillId="0" borderId="0" xfId="46" applyNumberFormat="1" applyFont="1" applyAlignment="1">
      <alignment horizontal="center" vertical="center"/>
    </xf>
    <xf numFmtId="0" fontId="51" fillId="0" borderId="0" xfId="46" applyFont="1" applyAlignment="1">
      <alignment vertical="center"/>
    </xf>
    <xf numFmtId="0" fontId="47" fillId="0" borderId="0" xfId="46" applyFont="1" applyAlignment="1">
      <alignment horizontal="center" vertical="center"/>
    </xf>
    <xf numFmtId="0" fontId="47" fillId="0" borderId="0" xfId="46" applyFont="1" applyAlignment="1">
      <alignment horizontal="left" vertical="center" wrapText="1"/>
    </xf>
    <xf numFmtId="44" fontId="47" fillId="0" borderId="0" xfId="117" applyNumberFormat="1" applyFont="1" applyFill="1" applyBorder="1" applyAlignment="1">
      <alignment vertical="center"/>
    </xf>
    <xf numFmtId="165" fontId="47" fillId="0" borderId="10" xfId="104" applyNumberFormat="1" applyFont="1" applyFill="1" applyBorder="1" applyAlignment="1">
      <alignment vertical="center"/>
    </xf>
    <xf numFmtId="4" fontId="52" fillId="0" borderId="0" xfId="46" applyNumberFormat="1" applyFont="1" applyAlignment="1">
      <alignment horizontal="center" vertical="center"/>
    </xf>
    <xf numFmtId="49" fontId="5" fillId="0" borderId="7" xfId="46" applyNumberFormat="1" applyFont="1" applyBorder="1" applyAlignment="1">
      <alignment horizontal="right" vertical="center"/>
    </xf>
    <xf numFmtId="49" fontId="4" fillId="0" borderId="0" xfId="46" applyNumberFormat="1" applyFont="1" applyAlignment="1">
      <alignment horizontal="right" vertical="center"/>
    </xf>
    <xf numFmtId="49" fontId="5" fillId="0" borderId="0" xfId="46" applyNumberFormat="1" applyFont="1" applyAlignment="1">
      <alignment horizontal="left" vertical="center" wrapText="1"/>
    </xf>
    <xf numFmtId="49" fontId="5" fillId="0" borderId="0" xfId="46" applyNumberFormat="1" applyFont="1" applyAlignment="1">
      <alignment horizontal="center" vertical="center"/>
    </xf>
    <xf numFmtId="44" fontId="5" fillId="0" borderId="0" xfId="46" applyNumberFormat="1" applyFont="1" applyAlignment="1">
      <alignment horizontal="right" vertical="center"/>
    </xf>
    <xf numFmtId="49" fontId="5" fillId="0" borderId="0" xfId="46" applyNumberFormat="1" applyFont="1" applyAlignment="1">
      <alignment horizontal="right" vertical="center"/>
    </xf>
    <xf numFmtId="44" fontId="5" fillId="0" borderId="10" xfId="31" applyFont="1" applyFill="1" applyBorder="1" applyAlignment="1">
      <alignment vertical="center"/>
    </xf>
    <xf numFmtId="0" fontId="5" fillId="0" borderId="7" xfId="46" applyFont="1" applyBorder="1" applyAlignment="1">
      <alignment horizontal="center"/>
    </xf>
    <xf numFmtId="0" fontId="4" fillId="0" borderId="0" xfId="46" applyFont="1" applyAlignment="1">
      <alignment horizontal="center"/>
    </xf>
    <xf numFmtId="0" fontId="4" fillId="0" borderId="10" xfId="46" applyFont="1" applyBorder="1" applyAlignment="1">
      <alignment vertical="center"/>
    </xf>
    <xf numFmtId="0" fontId="24" fillId="0" borderId="10" xfId="69" applyFont="1" applyBorder="1" applyAlignment="1">
      <alignment horizontal="center"/>
    </xf>
    <xf numFmtId="165" fontId="4" fillId="0" borderId="0" xfId="117" applyNumberFormat="1" applyFont="1" applyFill="1" applyAlignment="1">
      <alignment vertical="center"/>
    </xf>
    <xf numFmtId="0" fontId="5" fillId="0" borderId="8" xfId="46" applyFont="1" applyBorder="1" applyAlignment="1">
      <alignment horizontal="center" vertical="center"/>
    </xf>
    <xf numFmtId="0" fontId="4" fillId="0" borderId="9" xfId="46" applyFont="1" applyBorder="1" applyAlignment="1">
      <alignment horizontal="left" vertical="center" wrapText="1"/>
    </xf>
    <xf numFmtId="0" fontId="4" fillId="0" borderId="9" xfId="46" applyFont="1" applyBorder="1" applyAlignment="1">
      <alignment horizontal="center" vertical="center"/>
    </xf>
    <xf numFmtId="0" fontId="4" fillId="0" borderId="9" xfId="46" applyFont="1" applyBorder="1" applyAlignment="1">
      <alignment vertical="center"/>
    </xf>
    <xf numFmtId="0" fontId="28" fillId="0" borderId="6" xfId="69" applyFont="1" applyBorder="1" applyAlignment="1">
      <alignment horizontal="center"/>
    </xf>
    <xf numFmtId="4" fontId="4" fillId="0" borderId="0" xfId="46" applyNumberFormat="1" applyFont="1" applyAlignment="1">
      <alignment vertical="center"/>
    </xf>
    <xf numFmtId="0" fontId="5" fillId="0" borderId="0" xfId="46" applyFont="1" applyAlignment="1">
      <alignment horizontal="center"/>
    </xf>
    <xf numFmtId="0" fontId="4" fillId="0" borderId="0" xfId="46" applyFont="1" applyAlignment="1">
      <alignment horizontal="left" vertical="center" wrapText="1"/>
    </xf>
    <xf numFmtId="0" fontId="4" fillId="0" borderId="0" xfId="46" applyFont="1" applyAlignment="1">
      <alignment horizontal="center" vertical="center"/>
    </xf>
    <xf numFmtId="44" fontId="4" fillId="0" borderId="0" xfId="117" applyNumberFormat="1" applyFont="1" applyFill="1" applyAlignment="1">
      <alignment vertical="center"/>
    </xf>
    <xf numFmtId="44" fontId="53" fillId="0" borderId="0" xfId="31" applyFont="1" applyFill="1" applyAlignment="1">
      <alignment vertical="center"/>
    </xf>
    <xf numFmtId="0" fontId="53" fillId="0" borderId="0" xfId="46" applyFont="1" applyAlignment="1">
      <alignment vertical="center"/>
    </xf>
    <xf numFmtId="4" fontId="53" fillId="0" borderId="0" xfId="46" applyNumberFormat="1" applyFont="1" applyAlignment="1">
      <alignment horizontal="center" vertical="center"/>
    </xf>
    <xf numFmtId="44" fontId="54" fillId="0" borderId="0" xfId="46" applyNumberFormat="1" applyFont="1" applyAlignment="1">
      <alignment vertical="center"/>
    </xf>
    <xf numFmtId="44" fontId="4" fillId="0" borderId="0" xfId="46" applyNumberFormat="1" applyFont="1" applyAlignment="1">
      <alignment vertical="center"/>
    </xf>
    <xf numFmtId="43" fontId="4" fillId="0" borderId="0" xfId="46" applyNumberFormat="1" applyFont="1" applyAlignment="1">
      <alignment vertical="center"/>
    </xf>
    <xf numFmtId="4" fontId="47" fillId="0" borderId="0" xfId="117" applyNumberFormat="1" applyFont="1" applyFill="1" applyBorder="1" applyAlignment="1">
      <alignment horizontal="center" vertical="center"/>
    </xf>
    <xf numFmtId="4" fontId="4" fillId="0" borderId="9" xfId="46" applyNumberFormat="1" applyFont="1" applyBorder="1" applyAlignment="1">
      <alignment horizontal="center" vertical="center"/>
    </xf>
    <xf numFmtId="4" fontId="4" fillId="0" borderId="0" xfId="117" applyNumberFormat="1" applyFont="1" applyFill="1" applyAlignment="1">
      <alignment horizontal="center" vertical="center"/>
    </xf>
    <xf numFmtId="49" fontId="5" fillId="9" borderId="13" xfId="46" applyNumberFormat="1" applyFont="1" applyFill="1" applyBorder="1" applyAlignment="1">
      <alignment horizontal="center" vertical="center" wrapText="1"/>
    </xf>
    <xf numFmtId="49" fontId="5" fillId="9" borderId="14" xfId="46" applyNumberFormat="1" applyFont="1" applyFill="1" applyBorder="1" applyAlignment="1">
      <alignment horizontal="center" vertical="center" wrapText="1"/>
    </xf>
    <xf numFmtId="49" fontId="5" fillId="9" borderId="15" xfId="46" applyNumberFormat="1" applyFont="1" applyFill="1" applyBorder="1" applyAlignment="1">
      <alignment horizontal="center" vertical="center" wrapText="1"/>
    </xf>
    <xf numFmtId="4" fontId="5" fillId="9" borderId="13" xfId="117" applyNumberFormat="1" applyFont="1" applyFill="1" applyBorder="1" applyAlignment="1">
      <alignment horizontal="center" vertical="center" wrapText="1"/>
    </xf>
    <xf numFmtId="44" fontId="5" fillId="9" borderId="15" xfId="46" applyNumberFormat="1" applyFont="1" applyFill="1" applyBorder="1" applyAlignment="1">
      <alignment horizontal="center" vertical="center" wrapText="1"/>
    </xf>
    <xf numFmtId="4" fontId="5" fillId="9" borderId="15" xfId="46" applyNumberFormat="1" applyFont="1" applyFill="1" applyBorder="1" applyAlignment="1">
      <alignment horizontal="center" vertical="center" wrapText="1"/>
    </xf>
    <xf numFmtId="4" fontId="5" fillId="9" borderId="14" xfId="117" applyNumberFormat="1" applyFont="1" applyFill="1" applyBorder="1" applyAlignment="1">
      <alignment horizontal="center" vertical="center" wrapText="1"/>
    </xf>
    <xf numFmtId="44" fontId="5" fillId="9" borderId="14" xfId="46" applyNumberFormat="1" applyFont="1" applyFill="1" applyBorder="1" applyAlignment="1">
      <alignment horizontal="center" vertical="center" wrapText="1"/>
    </xf>
    <xf numFmtId="4" fontId="5" fillId="9" borderId="14" xfId="46" applyNumberFormat="1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left" vertical="center"/>
    </xf>
    <xf numFmtId="0" fontId="24" fillId="3" borderId="0" xfId="0" applyFont="1" applyFill="1"/>
    <xf numFmtId="0" fontId="26" fillId="6" borderId="2" xfId="0" applyFont="1" applyFill="1" applyBorder="1" applyAlignment="1">
      <alignment horizontal="left" vertical="center"/>
    </xf>
    <xf numFmtId="0" fontId="26" fillId="6" borderId="2" xfId="0" applyFont="1" applyFill="1" applyBorder="1" applyAlignment="1">
      <alignment vertical="center" wrapText="1"/>
    </xf>
    <xf numFmtId="2" fontId="38" fillId="0" borderId="0" xfId="80" applyNumberFormat="1" applyFont="1" applyAlignment="1">
      <alignment horizontal="center" vertical="center"/>
    </xf>
    <xf numFmtId="184" fontId="4" fillId="6" borderId="4" xfId="46" applyNumberFormat="1" applyFont="1" applyFill="1" applyBorder="1" applyAlignment="1">
      <alignment horizontal="center" vertical="center" wrapText="1"/>
    </xf>
    <xf numFmtId="0" fontId="5" fillId="8" borderId="0" xfId="46" applyFont="1" applyFill="1" applyAlignment="1">
      <alignment vertical="center"/>
    </xf>
    <xf numFmtId="4" fontId="5" fillId="8" borderId="0" xfId="46" applyNumberFormat="1" applyFont="1" applyFill="1" applyAlignment="1">
      <alignment horizontal="center" vertical="center"/>
    </xf>
    <xf numFmtId="0" fontId="4" fillId="6" borderId="8" xfId="46" applyFont="1" applyFill="1" applyBorder="1" applyAlignment="1">
      <alignment horizontal="center" vertical="center"/>
    </xf>
    <xf numFmtId="0" fontId="4" fillId="6" borderId="9" xfId="46" applyFont="1" applyFill="1" applyBorder="1" applyAlignment="1">
      <alignment horizontal="center" vertical="center"/>
    </xf>
    <xf numFmtId="0" fontId="4" fillId="6" borderId="9" xfId="46" applyFont="1" applyFill="1" applyBorder="1" applyAlignment="1">
      <alignment horizontal="left" vertical="center" wrapText="1"/>
    </xf>
    <xf numFmtId="0" fontId="4" fillId="6" borderId="9" xfId="46" applyFont="1" applyFill="1" applyBorder="1" applyAlignment="1">
      <alignment horizontal="center" vertical="center" wrapText="1"/>
    </xf>
    <xf numFmtId="4" fontId="4" fillId="6" borderId="5" xfId="112" applyNumberFormat="1" applyFont="1" applyFill="1" applyBorder="1" applyAlignment="1">
      <alignment horizontal="center" vertical="center"/>
    </xf>
    <xf numFmtId="184" fontId="4" fillId="6" borderId="9" xfId="46" applyNumberFormat="1" applyFont="1" applyFill="1" applyBorder="1" applyAlignment="1">
      <alignment horizontal="center" vertical="center" wrapText="1"/>
    </xf>
    <xf numFmtId="44" fontId="4" fillId="6" borderId="12" xfId="31" applyFont="1" applyFill="1" applyBorder="1" applyAlignment="1">
      <alignment horizontal="center" vertical="center"/>
    </xf>
    <xf numFmtId="2" fontId="40" fillId="3" borderId="2" xfId="80" applyNumberFormat="1" applyFont="1" applyFill="1" applyBorder="1" applyAlignment="1">
      <alignment horizontal="center" vertical="center" wrapText="1"/>
    </xf>
    <xf numFmtId="44" fontId="5" fillId="7" borderId="6" xfId="46" applyNumberFormat="1" applyFont="1" applyFill="1" applyBorder="1" applyAlignment="1">
      <alignment vertical="center"/>
    </xf>
    <xf numFmtId="0" fontId="4" fillId="10" borderId="4" xfId="46" applyFont="1" applyFill="1" applyBorder="1" applyAlignment="1">
      <alignment horizontal="left" vertical="center" wrapText="1"/>
    </xf>
    <xf numFmtId="0" fontId="4" fillId="10" borderId="4" xfId="46" applyFont="1" applyFill="1" applyBorder="1" applyAlignment="1">
      <alignment horizontal="center" vertical="center" wrapText="1"/>
    </xf>
    <xf numFmtId="4" fontId="4" fillId="10" borderId="2" xfId="112" applyNumberFormat="1" applyFont="1" applyFill="1" applyBorder="1" applyAlignment="1">
      <alignment horizontal="center" vertical="center"/>
    </xf>
    <xf numFmtId="4" fontId="4" fillId="10" borderId="4" xfId="112" applyNumberFormat="1" applyFont="1" applyFill="1" applyBorder="1" applyAlignment="1">
      <alignment horizontal="center" vertical="center"/>
    </xf>
    <xf numFmtId="4" fontId="4" fillId="10" borderId="4" xfId="112" quotePrefix="1" applyNumberFormat="1" applyFont="1" applyFill="1" applyBorder="1" applyAlignment="1">
      <alignment horizontal="center" vertical="center"/>
    </xf>
    <xf numFmtId="0" fontId="5" fillId="0" borderId="2" xfId="46" applyFont="1" applyBorder="1" applyAlignment="1">
      <alignment vertical="center"/>
    </xf>
    <xf numFmtId="0" fontId="4" fillId="6" borderId="4" xfId="46" applyFont="1" applyFill="1" applyBorder="1" applyAlignment="1">
      <alignment horizontal="center" vertical="center" wrapText="1"/>
    </xf>
    <xf numFmtId="49" fontId="5" fillId="9" borderId="16" xfId="46" applyNumberFormat="1" applyFont="1" applyFill="1" applyBorder="1" applyAlignment="1">
      <alignment horizontal="center" vertical="center" wrapText="1"/>
    </xf>
    <xf numFmtId="4" fontId="5" fillId="9" borderId="17" xfId="46" applyNumberFormat="1" applyFont="1" applyFill="1" applyBorder="1" applyAlignment="1">
      <alignment horizontal="center" vertical="center" wrapText="1"/>
    </xf>
    <xf numFmtId="0" fontId="5" fillId="0" borderId="7" xfId="46" applyFont="1" applyBorder="1" applyAlignment="1">
      <alignment vertical="center"/>
    </xf>
    <xf numFmtId="0" fontId="4" fillId="0" borderId="7" xfId="46" applyFont="1" applyBorder="1" applyAlignment="1">
      <alignment vertical="center"/>
    </xf>
    <xf numFmtId="184" fontId="4" fillId="0" borderId="4" xfId="46" applyNumberFormat="1" applyFont="1" applyBorder="1" applyAlignment="1">
      <alignment horizontal="center" vertical="center" wrapText="1"/>
    </xf>
    <xf numFmtId="0" fontId="55" fillId="10" borderId="4" xfId="46" applyFont="1" applyFill="1" applyBorder="1" applyAlignment="1">
      <alignment horizontal="center" vertical="center" wrapText="1"/>
    </xf>
    <xf numFmtId="0" fontId="5" fillId="8" borderId="5" xfId="46" applyFont="1" applyFill="1" applyBorder="1" applyAlignment="1">
      <alignment horizontal="right" vertical="center" wrapText="1"/>
    </xf>
    <xf numFmtId="0" fontId="5" fillId="8" borderId="1" xfId="46" applyFont="1" applyFill="1" applyBorder="1" applyAlignment="1">
      <alignment vertical="center" wrapText="1"/>
    </xf>
    <xf numFmtId="0" fontId="5" fillId="8" borderId="5" xfId="46" applyFont="1" applyFill="1" applyBorder="1" applyAlignment="1">
      <alignment vertical="center" wrapText="1"/>
    </xf>
    <xf numFmtId="0" fontId="5" fillId="7" borderId="12" xfId="46" applyFont="1" applyFill="1" applyBorder="1" applyAlignment="1">
      <alignment vertical="center"/>
    </xf>
    <xf numFmtId="44" fontId="5" fillId="0" borderId="0" xfId="46" applyNumberFormat="1" applyFont="1" applyAlignment="1">
      <alignment horizontal="center" vertical="center"/>
    </xf>
    <xf numFmtId="44" fontId="5" fillId="8" borderId="0" xfId="46" applyNumberFormat="1" applyFont="1" applyFill="1" applyAlignment="1">
      <alignment horizontal="center" vertical="center"/>
    </xf>
    <xf numFmtId="0" fontId="42" fillId="0" borderId="0" xfId="46" applyFont="1" applyAlignment="1">
      <alignment horizontal="center" vertical="center"/>
    </xf>
    <xf numFmtId="2" fontId="40" fillId="0" borderId="0" xfId="80" applyNumberFormat="1" applyFont="1" applyAlignment="1">
      <alignment horizontal="center" vertical="center"/>
    </xf>
    <xf numFmtId="0" fontId="40" fillId="0" borderId="0" xfId="46" applyFont="1" applyAlignment="1">
      <alignment horizontal="center" vertical="center"/>
    </xf>
    <xf numFmtId="4" fontId="4" fillId="10" borderId="2" xfId="112" quotePrefix="1" applyNumberFormat="1" applyFont="1" applyFill="1" applyBorder="1" applyAlignment="1">
      <alignment horizontal="center" vertical="center"/>
    </xf>
    <xf numFmtId="44" fontId="5" fillId="7" borderId="26" xfId="31" applyFont="1" applyFill="1" applyBorder="1" applyAlignment="1">
      <alignment horizontal="center" vertical="center"/>
    </xf>
    <xf numFmtId="0" fontId="5" fillId="8" borderId="25" xfId="46" applyFont="1" applyFill="1" applyBorder="1" applyAlignment="1">
      <alignment vertical="center"/>
    </xf>
    <xf numFmtId="0" fontId="40" fillId="0" borderId="7" xfId="46" applyFont="1" applyBorder="1" applyAlignment="1">
      <alignment vertical="center" wrapText="1"/>
    </xf>
    <xf numFmtId="2" fontId="40" fillId="7" borderId="0" xfId="80" applyNumberFormat="1" applyFont="1" applyFill="1" applyAlignment="1">
      <alignment vertical="center" wrapText="1"/>
    </xf>
    <xf numFmtId="0" fontId="40" fillId="7" borderId="2" xfId="80" applyFont="1" applyFill="1" applyBorder="1" applyAlignment="1">
      <alignment horizontal="center" vertical="center" wrapText="1"/>
    </xf>
    <xf numFmtId="167" fontId="38" fillId="0" borderId="2" xfId="80" applyNumberFormat="1" applyFont="1" applyBorder="1" applyAlignment="1">
      <alignment horizontal="center" vertical="center" wrapText="1"/>
    </xf>
    <xf numFmtId="10" fontId="38" fillId="0" borderId="2" xfId="80" applyNumberFormat="1" applyFont="1" applyBorder="1" applyAlignment="1">
      <alignment horizontal="center" vertical="center" wrapText="1"/>
    </xf>
    <xf numFmtId="10" fontId="40" fillId="0" borderId="2" xfId="80" applyNumberFormat="1" applyFont="1" applyBorder="1" applyAlignment="1" applyProtection="1">
      <alignment horizontal="center" vertical="center" wrapText="1"/>
      <protection locked="0"/>
    </xf>
    <xf numFmtId="10" fontId="38" fillId="8" borderId="2" xfId="80" applyNumberFormat="1" applyFont="1" applyFill="1" applyBorder="1" applyAlignment="1">
      <alignment horizontal="center" vertical="center" wrapText="1"/>
    </xf>
    <xf numFmtId="10" fontId="40" fillId="7" borderId="2" xfId="80" applyNumberFormat="1" applyFont="1" applyFill="1" applyBorder="1" applyAlignment="1" applyProtection="1">
      <alignment horizontal="center" vertical="center" wrapText="1"/>
      <protection locked="0"/>
    </xf>
    <xf numFmtId="10" fontId="38" fillId="7" borderId="2" xfId="80" applyNumberFormat="1" applyFont="1" applyFill="1" applyBorder="1" applyAlignment="1">
      <alignment horizontal="center" vertical="center" wrapText="1"/>
    </xf>
    <xf numFmtId="2" fontId="38" fillId="0" borderId="2" xfId="80" applyNumberFormat="1" applyFont="1" applyBorder="1" applyAlignment="1">
      <alignment horizontal="center" vertical="center" wrapText="1"/>
    </xf>
    <xf numFmtId="10" fontId="40" fillId="0" borderId="2" xfId="80" applyNumberFormat="1" applyFont="1" applyBorder="1" applyAlignment="1">
      <alignment horizontal="center" vertical="center" wrapText="1"/>
    </xf>
    <xf numFmtId="10" fontId="40" fillId="7" borderId="2" xfId="80" applyNumberFormat="1" applyFont="1" applyFill="1" applyBorder="1" applyAlignment="1">
      <alignment horizontal="center" vertical="center" wrapText="1"/>
    </xf>
    <xf numFmtId="167" fontId="40" fillId="0" borderId="18" xfId="80" applyNumberFormat="1" applyFont="1" applyBorder="1" applyAlignment="1">
      <alignment horizontal="center" vertical="center" wrapText="1"/>
    </xf>
    <xf numFmtId="2" fontId="38" fillId="0" borderId="18" xfId="80" applyNumberFormat="1" applyFont="1" applyBorder="1" applyAlignment="1">
      <alignment horizontal="center" vertical="center" wrapText="1"/>
    </xf>
    <xf numFmtId="168" fontId="38" fillId="0" borderId="18" xfId="80" applyNumberFormat="1" applyFont="1" applyBorder="1" applyAlignment="1">
      <alignment horizontal="center" vertical="center" wrapText="1"/>
    </xf>
    <xf numFmtId="168" fontId="40" fillId="0" borderId="18" xfId="80" applyNumberFormat="1" applyFont="1" applyBorder="1" applyAlignment="1">
      <alignment horizontal="center" vertical="center" wrapText="1"/>
    </xf>
    <xf numFmtId="168" fontId="38" fillId="7" borderId="18" xfId="80" applyNumberFormat="1" applyFont="1" applyFill="1" applyBorder="1" applyAlignment="1">
      <alignment horizontal="center" vertical="center" wrapText="1"/>
    </xf>
    <xf numFmtId="168" fontId="40" fillId="7" borderId="18" xfId="80" applyNumberFormat="1" applyFont="1" applyFill="1" applyBorder="1" applyAlignment="1">
      <alignment horizontal="center" vertical="center" wrapText="1"/>
    </xf>
    <xf numFmtId="164" fontId="38" fillId="0" borderId="0" xfId="46" applyNumberFormat="1" applyFont="1" applyAlignment="1">
      <alignment vertical="center"/>
    </xf>
    <xf numFmtId="0" fontId="40" fillId="0" borderId="0" xfId="46" applyFont="1" applyAlignment="1">
      <alignment vertical="center" wrapText="1"/>
    </xf>
    <xf numFmtId="2" fontId="40" fillId="0" borderId="0" xfId="46" applyNumberFormat="1" applyFont="1" applyAlignment="1">
      <alignment vertical="center" wrapText="1"/>
    </xf>
    <xf numFmtId="4" fontId="40" fillId="0" borderId="0" xfId="46" applyNumberFormat="1" applyFont="1" applyAlignment="1">
      <alignment vertical="center" wrapText="1"/>
    </xf>
    <xf numFmtId="10" fontId="41" fillId="0" borderId="0" xfId="46" applyNumberFormat="1" applyFont="1" applyAlignment="1">
      <alignment horizontal="center" vertical="center" wrapText="1"/>
    </xf>
    <xf numFmtId="0" fontId="39" fillId="0" borderId="0" xfId="46" applyFont="1" applyAlignment="1">
      <alignment vertical="center" wrapText="1"/>
    </xf>
    <xf numFmtId="0" fontId="39" fillId="0" borderId="0" xfId="46" applyFont="1" applyAlignment="1">
      <alignment vertical="center"/>
    </xf>
    <xf numFmtId="0" fontId="38" fillId="0" borderId="10" xfId="46" applyFont="1" applyBorder="1" applyAlignment="1">
      <alignment vertical="center"/>
    </xf>
    <xf numFmtId="0" fontId="39" fillId="0" borderId="0" xfId="46" applyFont="1" applyAlignment="1">
      <alignment horizontal="left" vertical="center" wrapText="1"/>
    </xf>
    <xf numFmtId="0" fontId="39" fillId="0" borderId="10" xfId="46" applyFont="1" applyBorder="1" applyAlignment="1">
      <alignment horizontal="left" vertical="center" wrapText="1"/>
    </xf>
    <xf numFmtId="0" fontId="40" fillId="0" borderId="0" xfId="46" applyFont="1" applyAlignment="1">
      <alignment horizontal="center" vertical="center" wrapText="1"/>
    </xf>
    <xf numFmtId="167" fontId="40" fillId="0" borderId="0" xfId="80" applyNumberFormat="1" applyFont="1" applyAlignment="1">
      <alignment vertical="center"/>
    </xf>
    <xf numFmtId="4" fontId="39" fillId="0" borderId="0" xfId="80" applyNumberFormat="1" applyFont="1" applyAlignment="1">
      <alignment vertical="center"/>
    </xf>
    <xf numFmtId="14" fontId="40" fillId="0" borderId="0" xfId="80" applyNumberFormat="1" applyFont="1" applyAlignment="1">
      <alignment horizontal="left" vertical="center"/>
    </xf>
    <xf numFmtId="4" fontId="39" fillId="0" borderId="10" xfId="80" applyNumberFormat="1" applyFont="1" applyBorder="1" applyAlignment="1">
      <alignment vertical="center"/>
    </xf>
    <xf numFmtId="0" fontId="42" fillId="0" borderId="10" xfId="46" applyFont="1" applyBorder="1" applyAlignment="1">
      <alignment horizontal="center" vertical="center"/>
    </xf>
    <xf numFmtId="0" fontId="40" fillId="0" borderId="10" xfId="46" applyFont="1" applyBorder="1" applyAlignment="1">
      <alignment horizontal="center" vertical="center"/>
    </xf>
    <xf numFmtId="2" fontId="40" fillId="0" borderId="10" xfId="80" applyNumberFormat="1" applyFont="1" applyBorder="1" applyAlignment="1">
      <alignment horizontal="center" vertical="center"/>
    </xf>
    <xf numFmtId="0" fontId="40" fillId="0" borderId="10" xfId="46" applyFont="1" applyBorder="1" applyAlignment="1">
      <alignment vertical="center"/>
    </xf>
    <xf numFmtId="0" fontId="43" fillId="0" borderId="10" xfId="46" applyFont="1" applyBorder="1" applyAlignment="1">
      <alignment vertical="center"/>
    </xf>
    <xf numFmtId="0" fontId="38" fillId="0" borderId="6" xfId="46" applyFont="1" applyBorder="1" applyAlignment="1">
      <alignment vertical="center"/>
    </xf>
    <xf numFmtId="0" fontId="4" fillId="0" borderId="0" xfId="69" applyFont="1" applyAlignment="1">
      <alignment horizontal="center"/>
    </xf>
    <xf numFmtId="165" fontId="4" fillId="0" borderId="0" xfId="117" applyNumberFormat="1" applyFont="1" applyFill="1" applyBorder="1" applyAlignment="1">
      <alignment horizontal="center" vertical="center"/>
    </xf>
    <xf numFmtId="0" fontId="4" fillId="0" borderId="0" xfId="46" applyFont="1" applyAlignment="1">
      <alignment horizontal="center"/>
    </xf>
    <xf numFmtId="44" fontId="49" fillId="11" borderId="0" xfId="46" applyNumberFormat="1" applyFont="1" applyFill="1" applyAlignment="1">
      <alignment horizontal="center" vertical="center"/>
    </xf>
    <xf numFmtId="0" fontId="28" fillId="0" borderId="9" xfId="69" applyFont="1" applyBorder="1" applyAlignment="1">
      <alignment horizontal="center" vertical="center"/>
    </xf>
    <xf numFmtId="0" fontId="4" fillId="0" borderId="0" xfId="69" applyFont="1" applyAlignment="1">
      <alignment horizontal="center" vertical="center"/>
    </xf>
    <xf numFmtId="0" fontId="30" fillId="6" borderId="11" xfId="46" applyFont="1" applyFill="1" applyBorder="1" applyAlignment="1">
      <alignment horizontal="center" vertical="center" wrapText="1"/>
    </xf>
    <xf numFmtId="0" fontId="31" fillId="6" borderId="21" xfId="46" applyFont="1" applyFill="1" applyBorder="1" applyAlignment="1">
      <alignment horizontal="center" vertical="center" wrapText="1"/>
    </xf>
    <xf numFmtId="0" fontId="31" fillId="6" borderId="22" xfId="46" applyFont="1" applyFill="1" applyBorder="1" applyAlignment="1">
      <alignment horizontal="center" vertical="center" wrapText="1"/>
    </xf>
    <xf numFmtId="0" fontId="26" fillId="8" borderId="21" xfId="0" applyFont="1" applyFill="1" applyBorder="1" applyAlignment="1">
      <alignment horizontal="left" vertical="center" wrapText="1"/>
    </xf>
    <xf numFmtId="0" fontId="26" fillId="8" borderId="5" xfId="0" applyFont="1" applyFill="1" applyBorder="1" applyAlignment="1">
      <alignment horizontal="left" vertical="center" wrapText="1"/>
    </xf>
    <xf numFmtId="0" fontId="26" fillId="8" borderId="12" xfId="0" applyFont="1" applyFill="1" applyBorder="1" applyAlignment="1">
      <alignment horizontal="left" vertical="center" wrapText="1"/>
    </xf>
    <xf numFmtId="0" fontId="26" fillId="6" borderId="18" xfId="0" applyFont="1" applyFill="1" applyBorder="1" applyAlignment="1">
      <alignment horizontal="left" vertical="center" wrapText="1"/>
    </xf>
    <xf numFmtId="0" fontId="26" fillId="8" borderId="23" xfId="0" applyFont="1" applyFill="1" applyBorder="1" applyAlignment="1">
      <alignment horizontal="left" vertical="center" wrapText="1"/>
    </xf>
    <xf numFmtId="0" fontId="26" fillId="8" borderId="24" xfId="0" applyFont="1" applyFill="1" applyBorder="1" applyAlignment="1">
      <alignment horizontal="left" vertical="center" wrapText="1"/>
    </xf>
    <xf numFmtId="0" fontId="26" fillId="8" borderId="25" xfId="0" applyFont="1" applyFill="1" applyBorder="1" applyAlignment="1">
      <alignment horizontal="left" vertical="center" wrapText="1"/>
    </xf>
    <xf numFmtId="10" fontId="26" fillId="8" borderId="18" xfId="87" applyNumberFormat="1" applyFont="1" applyFill="1" applyBorder="1" applyAlignment="1" applyProtection="1">
      <alignment horizontal="center" vertical="center"/>
    </xf>
    <xf numFmtId="10" fontId="26" fillId="8" borderId="20" xfId="87" applyNumberFormat="1" applyFont="1" applyFill="1" applyBorder="1" applyAlignment="1" applyProtection="1">
      <alignment horizontal="center" vertical="center"/>
    </xf>
    <xf numFmtId="0" fontId="26" fillId="8" borderId="5" xfId="0" applyFont="1" applyFill="1" applyBorder="1" applyAlignment="1">
      <alignment horizontal="center" vertical="center"/>
    </xf>
    <xf numFmtId="0" fontId="26" fillId="8" borderId="12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 wrapText="1"/>
    </xf>
    <xf numFmtId="0" fontId="26" fillId="6" borderId="18" xfId="0" applyFont="1" applyFill="1" applyBorder="1" applyAlignment="1">
      <alignment horizontal="center" vertical="center" wrapText="1"/>
    </xf>
    <xf numFmtId="0" fontId="26" fillId="8" borderId="9" xfId="0" applyFont="1" applyFill="1" applyBorder="1" applyAlignment="1">
      <alignment horizontal="left" vertical="center"/>
    </xf>
    <xf numFmtId="0" fontId="26" fillId="8" borderId="6" xfId="0" applyFont="1" applyFill="1" applyBorder="1" applyAlignment="1">
      <alignment horizontal="left" vertical="center"/>
    </xf>
    <xf numFmtId="49" fontId="26" fillId="8" borderId="5" xfId="0" applyNumberFormat="1" applyFont="1" applyFill="1" applyBorder="1" applyAlignment="1">
      <alignment horizontal="left" vertical="center" wrapText="1"/>
    </xf>
    <xf numFmtId="4" fontId="26" fillId="6" borderId="2" xfId="0" applyNumberFormat="1" applyFont="1" applyFill="1" applyBorder="1" applyAlignment="1">
      <alignment horizontal="center" vertical="center"/>
    </xf>
    <xf numFmtId="4" fontId="26" fillId="6" borderId="18" xfId="0" applyNumberFormat="1" applyFont="1" applyFill="1" applyBorder="1" applyAlignment="1">
      <alignment horizontal="center" vertical="center"/>
    </xf>
    <xf numFmtId="0" fontId="26" fillId="6" borderId="5" xfId="0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/>
    </xf>
    <xf numFmtId="0" fontId="27" fillId="7" borderId="16" xfId="69" applyFont="1" applyFill="1" applyBorder="1" applyAlignment="1">
      <alignment horizontal="center" vertical="center" wrapText="1"/>
    </xf>
    <xf numFmtId="0" fontId="27" fillId="7" borderId="14" xfId="69" applyFont="1" applyFill="1" applyBorder="1" applyAlignment="1">
      <alignment horizontal="center" vertical="center" wrapText="1"/>
    </xf>
    <xf numFmtId="0" fontId="27" fillId="7" borderId="19" xfId="69" applyFont="1" applyFill="1" applyBorder="1" applyAlignment="1">
      <alignment horizontal="center" vertical="center" wrapText="1"/>
    </xf>
    <xf numFmtId="14" fontId="26" fillId="8" borderId="1" xfId="0" applyNumberFormat="1" applyFont="1" applyFill="1" applyBorder="1" applyAlignment="1" applyProtection="1">
      <alignment horizontal="center" vertical="center"/>
      <protection locked="0"/>
    </xf>
    <xf numFmtId="14" fontId="26" fillId="8" borderId="12" xfId="0" applyNumberFormat="1" applyFont="1" applyFill="1" applyBorder="1" applyAlignment="1" applyProtection="1">
      <alignment horizontal="center" vertical="center"/>
      <protection locked="0"/>
    </xf>
    <xf numFmtId="49" fontId="26" fillId="9" borderId="14" xfId="46" applyNumberFormat="1" applyFont="1" applyFill="1" applyBorder="1" applyAlignment="1">
      <alignment horizontal="center" vertical="center" wrapText="1"/>
    </xf>
    <xf numFmtId="0" fontId="5" fillId="7" borderId="4" xfId="46" applyFont="1" applyFill="1" applyBorder="1" applyAlignment="1">
      <alignment horizontal="center" vertical="center"/>
    </xf>
    <xf numFmtId="0" fontId="40" fillId="0" borderId="0" xfId="46" applyFont="1" applyAlignment="1">
      <alignment horizontal="left" vertical="center" wrapText="1"/>
    </xf>
    <xf numFmtId="0" fontId="40" fillId="0" borderId="10" xfId="46" applyFont="1" applyBorder="1" applyAlignment="1">
      <alignment horizontal="left" vertical="center" wrapText="1"/>
    </xf>
    <xf numFmtId="0" fontId="56" fillId="9" borderId="11" xfId="46" applyFont="1" applyFill="1" applyBorder="1" applyAlignment="1">
      <alignment horizontal="center" vertical="center" wrapText="1"/>
    </xf>
    <xf numFmtId="0" fontId="56" fillId="9" borderId="21" xfId="46" applyFont="1" applyFill="1" applyBorder="1" applyAlignment="1">
      <alignment horizontal="center" vertical="center" wrapText="1"/>
    </xf>
    <xf numFmtId="0" fontId="56" fillId="9" borderId="22" xfId="46" applyFont="1" applyFill="1" applyBorder="1" applyAlignment="1">
      <alignment horizontal="center" vertical="center" wrapText="1"/>
    </xf>
    <xf numFmtId="0" fontId="40" fillId="0" borderId="7" xfId="46" applyFont="1" applyBorder="1" applyAlignment="1">
      <alignment horizontal="left" vertical="center" wrapText="1"/>
    </xf>
    <xf numFmtId="49" fontId="38" fillId="0" borderId="0" xfId="46" applyNumberFormat="1" applyFont="1" applyAlignment="1">
      <alignment horizontal="left" vertical="center" wrapText="1"/>
    </xf>
    <xf numFmtId="49" fontId="38" fillId="0" borderId="10" xfId="46" applyNumberFormat="1" applyFont="1" applyBorder="1" applyAlignment="1">
      <alignment horizontal="left" vertical="center" wrapText="1"/>
    </xf>
    <xf numFmtId="0" fontId="39" fillId="0" borderId="0" xfId="46" applyFont="1" applyAlignment="1">
      <alignment horizontal="left" vertical="center" wrapText="1"/>
    </xf>
    <xf numFmtId="2" fontId="40" fillId="3" borderId="18" xfId="80" applyNumberFormat="1" applyFont="1" applyFill="1" applyBorder="1" applyAlignment="1">
      <alignment horizontal="center" vertical="center" wrapText="1"/>
    </xf>
    <xf numFmtId="2" fontId="40" fillId="3" borderId="20" xfId="80" applyNumberFormat="1" applyFont="1" applyFill="1" applyBorder="1" applyAlignment="1">
      <alignment horizontal="center" vertical="center" wrapText="1"/>
    </xf>
    <xf numFmtId="2" fontId="40" fillId="3" borderId="4" xfId="80" applyNumberFormat="1" applyFont="1" applyFill="1" applyBorder="1" applyAlignment="1">
      <alignment horizontal="center" vertical="center" wrapText="1"/>
    </xf>
    <xf numFmtId="2" fontId="40" fillId="3" borderId="11" xfId="80" applyNumberFormat="1" applyFont="1" applyFill="1" applyBorder="1" applyAlignment="1">
      <alignment horizontal="center" vertical="center" wrapText="1"/>
    </xf>
    <xf numFmtId="2" fontId="40" fillId="3" borderId="22" xfId="80" applyNumberFormat="1" applyFont="1" applyFill="1" applyBorder="1" applyAlignment="1">
      <alignment horizontal="center" vertical="center" wrapText="1"/>
    </xf>
    <xf numFmtId="2" fontId="40" fillId="3" borderId="7" xfId="80" applyNumberFormat="1" applyFont="1" applyFill="1" applyBorder="1" applyAlignment="1">
      <alignment horizontal="center" vertical="center" wrapText="1"/>
    </xf>
    <xf numFmtId="2" fontId="40" fillId="3" borderId="10" xfId="80" applyNumberFormat="1" applyFont="1" applyFill="1" applyBorder="1" applyAlignment="1">
      <alignment horizontal="center" vertical="center" wrapText="1"/>
    </xf>
    <xf numFmtId="2" fontId="40" fillId="3" borderId="8" xfId="80" applyNumberFormat="1" applyFont="1" applyFill="1" applyBorder="1" applyAlignment="1">
      <alignment horizontal="center" vertical="center" wrapText="1"/>
    </xf>
    <xf numFmtId="2" fontId="40" fillId="3" borderId="6" xfId="80" applyNumberFormat="1" applyFont="1" applyFill="1" applyBorder="1" applyAlignment="1">
      <alignment horizontal="center" vertical="center" wrapText="1"/>
    </xf>
    <xf numFmtId="2" fontId="40" fillId="7" borderId="8" xfId="80" applyNumberFormat="1" applyFont="1" applyFill="1" applyBorder="1" applyAlignment="1">
      <alignment horizontal="center" vertical="center" wrapText="1"/>
    </xf>
    <xf numFmtId="2" fontId="40" fillId="7" borderId="9" xfId="80" applyNumberFormat="1" applyFont="1" applyFill="1" applyBorder="1" applyAlignment="1">
      <alignment horizontal="center" vertical="center" wrapText="1"/>
    </xf>
    <xf numFmtId="2" fontId="40" fillId="7" borderId="6" xfId="80" applyNumberFormat="1" applyFont="1" applyFill="1" applyBorder="1" applyAlignment="1">
      <alignment horizontal="center" vertical="center" wrapText="1"/>
    </xf>
    <xf numFmtId="2" fontId="40" fillId="3" borderId="1" xfId="80" applyNumberFormat="1" applyFont="1" applyFill="1" applyBorder="1" applyAlignment="1" applyProtection="1">
      <alignment horizontal="center" vertical="center" wrapText="1"/>
      <protection locked="0"/>
    </xf>
    <xf numFmtId="2" fontId="40" fillId="3" borderId="12" xfId="80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46" applyFont="1" applyAlignment="1">
      <alignment horizontal="center" vertical="center"/>
    </xf>
    <xf numFmtId="2" fontId="40" fillId="7" borderId="1" xfId="80" applyNumberFormat="1" applyFont="1" applyFill="1" applyBorder="1" applyAlignment="1">
      <alignment horizontal="left" vertical="center" wrapText="1"/>
    </xf>
    <xf numFmtId="2" fontId="40" fillId="7" borderId="12" xfId="80" applyNumberFormat="1" applyFont="1" applyFill="1" applyBorder="1" applyAlignment="1">
      <alignment horizontal="left" vertical="center" wrapText="1"/>
    </xf>
    <xf numFmtId="2" fontId="40" fillId="0" borderId="1" xfId="80" applyNumberFormat="1" applyFont="1" applyBorder="1" applyAlignment="1">
      <alignment horizontal="right" vertical="center" wrapText="1"/>
    </xf>
    <xf numFmtId="2" fontId="40" fillId="0" borderId="5" xfId="80" applyNumberFormat="1" applyFont="1" applyBorder="1" applyAlignment="1">
      <alignment horizontal="right" vertical="center" wrapText="1"/>
    </xf>
    <xf numFmtId="2" fontId="40" fillId="0" borderId="12" xfId="80" applyNumberFormat="1" applyFont="1" applyBorder="1" applyAlignment="1">
      <alignment horizontal="right" vertical="center" wrapText="1"/>
    </xf>
    <xf numFmtId="2" fontId="40" fillId="0" borderId="11" xfId="80" applyNumberFormat="1" applyFont="1" applyBorder="1" applyAlignment="1">
      <alignment horizontal="right" vertical="center" wrapText="1"/>
    </xf>
    <xf numFmtId="2" fontId="40" fillId="0" borderId="21" xfId="80" applyNumberFormat="1" applyFont="1" applyBorder="1" applyAlignment="1">
      <alignment horizontal="right" vertical="center" wrapText="1"/>
    </xf>
    <xf numFmtId="2" fontId="40" fillId="0" borderId="22" xfId="80" applyNumberFormat="1" applyFont="1" applyBorder="1" applyAlignment="1">
      <alignment horizontal="right" vertical="center" wrapText="1"/>
    </xf>
    <xf numFmtId="2" fontId="40" fillId="3" borderId="1" xfId="80" applyNumberFormat="1" applyFont="1" applyFill="1" applyBorder="1" applyAlignment="1">
      <alignment horizontal="center" vertical="center" wrapText="1"/>
    </xf>
    <xf numFmtId="2" fontId="40" fillId="3" borderId="5" xfId="80" applyNumberFormat="1" applyFont="1" applyFill="1" applyBorder="1" applyAlignment="1">
      <alignment horizontal="center" vertical="center" wrapText="1"/>
    </xf>
    <xf numFmtId="2" fontId="40" fillId="3" borderId="12" xfId="80" applyNumberFormat="1" applyFont="1" applyFill="1" applyBorder="1" applyAlignment="1">
      <alignment horizontal="center" vertical="center" wrapText="1"/>
    </xf>
    <xf numFmtId="2" fontId="56" fillId="0" borderId="7" xfId="80" applyNumberFormat="1" applyFont="1" applyBorder="1" applyAlignment="1" applyProtection="1">
      <alignment horizontal="center" vertical="center"/>
      <protection locked="0"/>
    </xf>
    <xf numFmtId="2" fontId="56" fillId="0" borderId="0" xfId="80" applyNumberFormat="1" applyFont="1" applyAlignment="1" applyProtection="1">
      <alignment horizontal="center" vertical="center"/>
      <protection locked="0"/>
    </xf>
    <xf numFmtId="0" fontId="40" fillId="0" borderId="0" xfId="46" applyFont="1" applyAlignment="1">
      <alignment horizontal="center" vertical="center"/>
    </xf>
    <xf numFmtId="2" fontId="40" fillId="0" borderId="0" xfId="80" applyNumberFormat="1" applyFont="1" applyAlignment="1">
      <alignment horizontal="center" vertical="center"/>
    </xf>
    <xf numFmtId="0" fontId="38" fillId="0" borderId="21" xfId="46" applyFont="1" applyBorder="1" applyAlignment="1">
      <alignment horizontal="center" vertical="center"/>
    </xf>
    <xf numFmtId="2" fontId="38" fillId="0" borderId="0" xfId="80" applyNumberFormat="1" applyFont="1" applyAlignment="1">
      <alignment horizontal="center" vertical="center"/>
    </xf>
  </cellXfs>
  <cellStyles count="128">
    <cellStyle name="_x000d__x000a_JournalTemplate=C:\COMFO\CTALK\JOURSTD.TPL_x000d__x000a_LbStateAddress=3 3 0 251 1 89 2 311_x000d__x000a_LbStateJou" xfId="1" xr:uid="{00000000-0005-0000-0000-000000000000}"/>
    <cellStyle name="20% - Ênfase1 100" xfId="2" xr:uid="{00000000-0005-0000-0000-000001000000}"/>
    <cellStyle name="60% - Ênfase6 37" xfId="3" xr:uid="{00000000-0005-0000-0000-000002000000}"/>
    <cellStyle name="Comma0" xfId="4" xr:uid="{00000000-0005-0000-0000-000003000000}"/>
    <cellStyle name="CORES" xfId="5" xr:uid="{00000000-0005-0000-0000-000004000000}"/>
    <cellStyle name="Currency0" xfId="6" xr:uid="{00000000-0005-0000-0000-000005000000}"/>
    <cellStyle name="Data" xfId="7" xr:uid="{00000000-0005-0000-0000-000006000000}"/>
    <cellStyle name="Date" xfId="8" xr:uid="{00000000-0005-0000-0000-000007000000}"/>
    <cellStyle name="Euro" xfId="9" xr:uid="{00000000-0005-0000-0000-000008000000}"/>
    <cellStyle name="Excel Built-in Excel Built-in Excel Built-in Excel Built-in Excel Built-in Excel Built-in Excel Built-in Excel Built-in Separador de milhares 4" xfId="10" xr:uid="{00000000-0005-0000-0000-000009000000}"/>
    <cellStyle name="Excel Built-in Excel Built-in Excel Built-in Excel Built-in Excel Built-in Excel Built-in Excel Built-in Separador de milhares 4" xfId="11" xr:uid="{00000000-0005-0000-0000-00000A000000}"/>
    <cellStyle name="Excel Built-in Normal" xfId="12" xr:uid="{00000000-0005-0000-0000-00000B000000}"/>
    <cellStyle name="Excel Built-in Normal 1" xfId="13" xr:uid="{00000000-0005-0000-0000-00000C000000}"/>
    <cellStyle name="Excel Built-in Normal 2" xfId="14" xr:uid="{00000000-0005-0000-0000-00000D000000}"/>
    <cellStyle name="Excel Built-in Normal 3" xfId="15" xr:uid="{00000000-0005-0000-0000-00000E000000}"/>
    <cellStyle name="Excel_BuiltIn_Comma" xfId="16" xr:uid="{00000000-0005-0000-0000-00000F000000}"/>
    <cellStyle name="Fixed" xfId="17" xr:uid="{00000000-0005-0000-0000-000010000000}"/>
    <cellStyle name="Fixo" xfId="18" xr:uid="{00000000-0005-0000-0000-000011000000}"/>
    <cellStyle name="Grey" xfId="19" xr:uid="{00000000-0005-0000-0000-000012000000}"/>
    <cellStyle name="Heading" xfId="20" xr:uid="{00000000-0005-0000-0000-000013000000}"/>
    <cellStyle name="Heading 1" xfId="21" xr:uid="{00000000-0005-0000-0000-000014000000}"/>
    <cellStyle name="Heading 2" xfId="22" xr:uid="{00000000-0005-0000-0000-000015000000}"/>
    <cellStyle name="Heading1" xfId="23" xr:uid="{00000000-0005-0000-0000-000016000000}"/>
    <cellStyle name="Hiperlink 2" xfId="24" xr:uid="{00000000-0005-0000-0000-000017000000}"/>
    <cellStyle name="Indefinido" xfId="25" xr:uid="{00000000-0005-0000-0000-000018000000}"/>
    <cellStyle name="Input [yellow]" xfId="26" xr:uid="{00000000-0005-0000-0000-000019000000}"/>
    <cellStyle name="material" xfId="27" xr:uid="{00000000-0005-0000-0000-00001A000000}"/>
    <cellStyle name="MINIPG" xfId="28" xr:uid="{00000000-0005-0000-0000-00001B000000}"/>
    <cellStyle name="Moeda 2" xfId="29" xr:uid="{00000000-0005-0000-0000-00001C000000}"/>
    <cellStyle name="Moeda 3" xfId="30" xr:uid="{00000000-0005-0000-0000-00001D000000}"/>
    <cellStyle name="Moeda 4" xfId="31" xr:uid="{00000000-0005-0000-0000-00001E000000}"/>
    <cellStyle name="Neutral" xfId="32" xr:uid="{00000000-0005-0000-0000-00001F000000}"/>
    <cellStyle name="Normal" xfId="0" builtinId="0"/>
    <cellStyle name="Normal - Style1" xfId="33" xr:uid="{00000000-0005-0000-0000-000021000000}"/>
    <cellStyle name="Normal 10" xfId="34" xr:uid="{00000000-0005-0000-0000-000022000000}"/>
    <cellStyle name="Normal 11" xfId="35" xr:uid="{00000000-0005-0000-0000-000023000000}"/>
    <cellStyle name="Normal 12" xfId="36" xr:uid="{00000000-0005-0000-0000-000024000000}"/>
    <cellStyle name="Normal 13" xfId="37" xr:uid="{00000000-0005-0000-0000-000025000000}"/>
    <cellStyle name="Normal 14" xfId="38" xr:uid="{00000000-0005-0000-0000-000026000000}"/>
    <cellStyle name="Normal 147" xfId="39" xr:uid="{00000000-0005-0000-0000-000027000000}"/>
    <cellStyle name="Normal 15" xfId="40" xr:uid="{00000000-0005-0000-0000-000028000000}"/>
    <cellStyle name="Normal 152" xfId="41" xr:uid="{00000000-0005-0000-0000-000029000000}"/>
    <cellStyle name="Normal 16" xfId="42" xr:uid="{00000000-0005-0000-0000-00002A000000}"/>
    <cellStyle name="Normal 17" xfId="43" xr:uid="{00000000-0005-0000-0000-00002B000000}"/>
    <cellStyle name="Normal 18" xfId="44" xr:uid="{00000000-0005-0000-0000-00002C000000}"/>
    <cellStyle name="Normal 19" xfId="45" xr:uid="{00000000-0005-0000-0000-00002D000000}"/>
    <cellStyle name="Normal 2" xfId="46" xr:uid="{00000000-0005-0000-0000-00002E000000}"/>
    <cellStyle name="Normal 2 2" xfId="47" xr:uid="{00000000-0005-0000-0000-00002F000000}"/>
    <cellStyle name="Normal 20" xfId="48" xr:uid="{00000000-0005-0000-0000-000030000000}"/>
    <cellStyle name="Normal 21" xfId="49" xr:uid="{00000000-0005-0000-0000-000031000000}"/>
    <cellStyle name="Normal 22" xfId="50" xr:uid="{00000000-0005-0000-0000-000032000000}"/>
    <cellStyle name="Normal 23" xfId="51" xr:uid="{00000000-0005-0000-0000-000033000000}"/>
    <cellStyle name="Normal 24" xfId="52" xr:uid="{00000000-0005-0000-0000-000034000000}"/>
    <cellStyle name="Normal 25" xfId="53" xr:uid="{00000000-0005-0000-0000-000035000000}"/>
    <cellStyle name="Normal 26" xfId="54" xr:uid="{00000000-0005-0000-0000-000036000000}"/>
    <cellStyle name="Normal 27" xfId="55" xr:uid="{00000000-0005-0000-0000-000037000000}"/>
    <cellStyle name="Normal 28" xfId="56" xr:uid="{00000000-0005-0000-0000-000038000000}"/>
    <cellStyle name="Normal 29" xfId="57" xr:uid="{00000000-0005-0000-0000-000039000000}"/>
    <cellStyle name="Normal 3" xfId="58" xr:uid="{00000000-0005-0000-0000-00003A000000}"/>
    <cellStyle name="Normal 3 2" xfId="59" xr:uid="{00000000-0005-0000-0000-00003B000000}"/>
    <cellStyle name="Normal 3 3" xfId="60" xr:uid="{00000000-0005-0000-0000-00003C000000}"/>
    <cellStyle name="Normal 30" xfId="61" xr:uid="{00000000-0005-0000-0000-00003D000000}"/>
    <cellStyle name="Normal 31" xfId="62" xr:uid="{00000000-0005-0000-0000-00003E000000}"/>
    <cellStyle name="Normal 32" xfId="63" xr:uid="{00000000-0005-0000-0000-00003F000000}"/>
    <cellStyle name="Normal 33" xfId="64" xr:uid="{00000000-0005-0000-0000-000040000000}"/>
    <cellStyle name="Normal 34" xfId="65" xr:uid="{00000000-0005-0000-0000-000041000000}"/>
    <cellStyle name="Normal 35" xfId="66" xr:uid="{00000000-0005-0000-0000-000042000000}"/>
    <cellStyle name="Normal 36" xfId="67" xr:uid="{00000000-0005-0000-0000-000043000000}"/>
    <cellStyle name="Normal 4" xfId="68" xr:uid="{00000000-0005-0000-0000-000044000000}"/>
    <cellStyle name="Normal 5" xfId="69" xr:uid="{00000000-0005-0000-0000-000045000000}"/>
    <cellStyle name="Normal 5 2" xfId="70" xr:uid="{00000000-0005-0000-0000-000046000000}"/>
    <cellStyle name="Normal 6" xfId="71" xr:uid="{00000000-0005-0000-0000-000047000000}"/>
    <cellStyle name="Normal 6 2" xfId="72" xr:uid="{00000000-0005-0000-0000-000048000000}"/>
    <cellStyle name="Normal 6 2 2" xfId="73" xr:uid="{00000000-0005-0000-0000-000049000000}"/>
    <cellStyle name="Normal 6 3" xfId="74" xr:uid="{00000000-0005-0000-0000-00004A000000}"/>
    <cellStyle name="Normal 7" xfId="75" xr:uid="{00000000-0005-0000-0000-00004B000000}"/>
    <cellStyle name="Normal 7 2" xfId="76" xr:uid="{00000000-0005-0000-0000-00004C000000}"/>
    <cellStyle name="Normal 8" xfId="77" xr:uid="{00000000-0005-0000-0000-00004D000000}"/>
    <cellStyle name="Normal 8 2" xfId="78" xr:uid="{00000000-0005-0000-0000-00004E000000}"/>
    <cellStyle name="Normal 9" xfId="79" xr:uid="{00000000-0005-0000-0000-00004F000000}"/>
    <cellStyle name="Normal_Plan1" xfId="80" xr:uid="{00000000-0005-0000-0000-000050000000}"/>
    <cellStyle name="Normal1" xfId="81" xr:uid="{00000000-0005-0000-0000-000051000000}"/>
    <cellStyle name="Normal2" xfId="82" xr:uid="{00000000-0005-0000-0000-000052000000}"/>
    <cellStyle name="Normal3" xfId="83" xr:uid="{00000000-0005-0000-0000-000053000000}"/>
    <cellStyle name="Percent [2]" xfId="84" xr:uid="{00000000-0005-0000-0000-000054000000}"/>
    <cellStyle name="Percentual" xfId="85" xr:uid="{00000000-0005-0000-0000-000055000000}"/>
    <cellStyle name="Ponto" xfId="86" xr:uid="{00000000-0005-0000-0000-000056000000}"/>
    <cellStyle name="Porcentagem" xfId="87" builtinId="5"/>
    <cellStyle name="Porcentagem 2" xfId="88" xr:uid="{00000000-0005-0000-0000-000058000000}"/>
    <cellStyle name="Porcentagem 2 2" xfId="89" xr:uid="{00000000-0005-0000-0000-000059000000}"/>
    <cellStyle name="Porcentagem 3" xfId="90" xr:uid="{00000000-0005-0000-0000-00005A000000}"/>
    <cellStyle name="Porcentagem 3 2" xfId="91" xr:uid="{00000000-0005-0000-0000-00005B000000}"/>
    <cellStyle name="Porcentagem 4" xfId="92" xr:uid="{00000000-0005-0000-0000-00005C000000}"/>
    <cellStyle name="Porcentagem 4 2" xfId="93" xr:uid="{00000000-0005-0000-0000-00005D000000}"/>
    <cellStyle name="Porcentagem 5" xfId="94" xr:uid="{00000000-0005-0000-0000-00005E000000}"/>
    <cellStyle name="Porcentagem 6" xfId="95" xr:uid="{00000000-0005-0000-0000-00005F000000}"/>
    <cellStyle name="Result" xfId="96" xr:uid="{00000000-0005-0000-0000-000060000000}"/>
    <cellStyle name="Result2" xfId="97" xr:uid="{00000000-0005-0000-0000-000061000000}"/>
    <cellStyle name="Sep. milhar [0]" xfId="98" xr:uid="{00000000-0005-0000-0000-000062000000}"/>
    <cellStyle name="Separador de m" xfId="99" xr:uid="{00000000-0005-0000-0000-000063000000}"/>
    <cellStyle name="Separador de milhares 2" xfId="100" xr:uid="{00000000-0005-0000-0000-000064000000}"/>
    <cellStyle name="Separador de milhares 2 2" xfId="101" xr:uid="{00000000-0005-0000-0000-000065000000}"/>
    <cellStyle name="Separador de milhares 3" xfId="102" xr:uid="{00000000-0005-0000-0000-000066000000}"/>
    <cellStyle name="Separador de milhares 3 2" xfId="103" xr:uid="{00000000-0005-0000-0000-000067000000}"/>
    <cellStyle name="Separador de milhares 4" xfId="104" xr:uid="{00000000-0005-0000-0000-000068000000}"/>
    <cellStyle name="Sepavador de milhares [0]_Pasta2" xfId="105" xr:uid="{00000000-0005-0000-0000-000069000000}"/>
    <cellStyle name="Standard_RP100_01 (metr.)" xfId="106" xr:uid="{00000000-0005-0000-0000-00006A000000}"/>
    <cellStyle name="SUBTIT" xfId="107" xr:uid="{00000000-0005-0000-0000-00006B000000}"/>
    <cellStyle name="SUBTIT 2" xfId="108" xr:uid="{00000000-0005-0000-0000-00006C000000}"/>
    <cellStyle name="Título 1 1" xfId="109" xr:uid="{00000000-0005-0000-0000-00006D000000}"/>
    <cellStyle name="Titulo1" xfId="110" xr:uid="{00000000-0005-0000-0000-00006E000000}"/>
    <cellStyle name="Titulo2" xfId="111" xr:uid="{00000000-0005-0000-0000-00006F000000}"/>
    <cellStyle name="Vírgula" xfId="112" builtinId="3"/>
    <cellStyle name="Vírgula 10" xfId="113" xr:uid="{00000000-0005-0000-0000-000071000000}"/>
    <cellStyle name="Vírgula 11" xfId="114" xr:uid="{00000000-0005-0000-0000-000072000000}"/>
    <cellStyle name="Vírgula 2" xfId="115" xr:uid="{00000000-0005-0000-0000-000073000000}"/>
    <cellStyle name="Vírgula 2 2" xfId="116" xr:uid="{00000000-0005-0000-0000-000074000000}"/>
    <cellStyle name="Vírgula 2 3" xfId="117" xr:uid="{00000000-0005-0000-0000-000075000000}"/>
    <cellStyle name="Vírgula 3" xfId="118" xr:uid="{00000000-0005-0000-0000-000076000000}"/>
    <cellStyle name="Vírgula 3 2" xfId="119" xr:uid="{00000000-0005-0000-0000-000077000000}"/>
    <cellStyle name="Vírgula 4" xfId="120" xr:uid="{00000000-0005-0000-0000-000078000000}"/>
    <cellStyle name="Vírgula 5" xfId="121" xr:uid="{00000000-0005-0000-0000-000079000000}"/>
    <cellStyle name="Vírgula 5 2" xfId="122" xr:uid="{00000000-0005-0000-0000-00007A000000}"/>
    <cellStyle name="Vírgula 6" xfId="123" xr:uid="{00000000-0005-0000-0000-00007B000000}"/>
    <cellStyle name="Vírgula 6 2" xfId="124" xr:uid="{00000000-0005-0000-0000-00007C000000}"/>
    <cellStyle name="Vírgula 7" xfId="125" xr:uid="{00000000-0005-0000-0000-00007D000000}"/>
    <cellStyle name="Vírgula 8" xfId="126" xr:uid="{00000000-0005-0000-0000-00007E000000}"/>
    <cellStyle name="Vírgula 9" xfId="127" xr:uid="{00000000-0005-0000-0000-00007F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%20Drive\DEMANDAS\SANTOS%20DUMONT\1094.806-95-2024%20-NovoPAC-%20FNDE%20-%20Constru&#231;&#227;o%20de%20Creche%20T2\SET2025\PLANILHA%20OR&#199;AMENT&#193;RIA%20CRECHE%20ITENS%20N&#195;O%20FINANCIAVE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NAPI"/>
      <sheetName val="Memória"/>
      <sheetName val="Cronograma"/>
      <sheetName val="Composições"/>
      <sheetName val="Planilha"/>
    </sheetNames>
    <sheetDataSet>
      <sheetData sheetId="0"/>
      <sheetData sheetId="1"/>
      <sheetData sheetId="2"/>
      <sheetData sheetId="3"/>
      <sheetData sheetId="4">
        <row r="3">
          <cell r="B3" t="str">
            <v>SANTOS DUMONT/ MG</v>
          </cell>
        </row>
        <row r="4">
          <cell r="A4" t="str">
            <v xml:space="preserve">OBJETO: </v>
          </cell>
        </row>
        <row r="10">
          <cell r="A10" t="str">
            <v>1.0</v>
          </cell>
          <cell r="D10" t="str">
            <v>INVESTIGAÇÕES PRELIMINARES</v>
          </cell>
        </row>
        <row r="15">
          <cell r="A15" t="str">
            <v>2.0</v>
          </cell>
          <cell r="D15" t="str">
            <v>ELABORAÇÃO DE PROJETOS</v>
          </cell>
        </row>
        <row r="35">
          <cell r="A35" t="str">
            <v>3.0</v>
          </cell>
          <cell r="D35" t="str">
            <v>SERVIÇOS EM TERRA E TERRAPLENAGEM</v>
          </cell>
        </row>
        <row r="40">
          <cell r="A40" t="str">
            <v>4.0</v>
          </cell>
          <cell r="D40" t="str">
            <v>CONTENÇÕES E SERVIÇOS CORRELATOS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R95"/>
  <sheetViews>
    <sheetView showGridLines="0" tabSelected="1" view="pageBreakPreview" topLeftCell="B4" zoomScaleSheetLayoutView="100" workbookViewId="0">
      <selection activeCell="E10" sqref="E10:H10"/>
    </sheetView>
  </sheetViews>
  <sheetFormatPr defaultColWidth="9.140625" defaultRowHeight="13.5"/>
  <cols>
    <col min="1" max="1" width="18" style="75" customWidth="1"/>
    <col min="2" max="3" width="15.140625" style="65" bestFit="1" customWidth="1"/>
    <col min="4" max="4" width="75.28515625" style="76" customWidth="1"/>
    <col min="5" max="5" width="7.5703125" style="77" customWidth="1"/>
    <col min="6" max="6" width="14.28515625" style="87" customWidth="1"/>
    <col min="7" max="7" width="17.7109375" style="78" customWidth="1"/>
    <col min="8" max="8" width="20.140625" style="40" customWidth="1"/>
    <col min="9" max="9" width="19" style="40" customWidth="1"/>
    <col min="10" max="10" width="2.28515625" style="40" customWidth="1"/>
    <col min="11" max="11" width="17.7109375" style="41" customWidth="1"/>
    <col min="12" max="12" width="14.42578125" style="42" customWidth="1"/>
    <col min="13" max="13" width="16" style="42" bestFit="1" customWidth="1"/>
    <col min="14" max="15" width="9.140625" style="41"/>
    <col min="16" max="16384" width="9.140625" style="40"/>
  </cols>
  <sheetData>
    <row r="1" spans="1:13" s="38" customFormat="1" ht="112.5" customHeight="1">
      <c r="A1" s="184"/>
      <c r="B1" s="185"/>
      <c r="C1" s="185"/>
      <c r="D1" s="185"/>
      <c r="E1" s="185"/>
      <c r="F1" s="185"/>
      <c r="G1" s="185"/>
      <c r="H1" s="185"/>
      <c r="I1" s="186"/>
      <c r="L1" s="14"/>
      <c r="M1" s="39"/>
    </row>
    <row r="2" spans="1:13" s="32" customFormat="1" ht="17.25">
      <c r="A2" s="208" t="s">
        <v>22</v>
      </c>
      <c r="B2" s="208"/>
      <c r="C2" s="208"/>
      <c r="D2" s="208"/>
      <c r="E2" s="208"/>
      <c r="F2" s="208"/>
      <c r="G2" s="208"/>
      <c r="H2" s="208"/>
      <c r="I2" s="208"/>
      <c r="K2" s="34"/>
      <c r="L2" s="34"/>
      <c r="M2" s="34"/>
    </row>
    <row r="3" spans="1:13" s="14" customFormat="1" ht="16.5">
      <c r="A3" s="97" t="s">
        <v>36</v>
      </c>
      <c r="B3" s="202" t="s">
        <v>103</v>
      </c>
      <c r="C3" s="202"/>
      <c r="D3" s="202"/>
      <c r="E3" s="202"/>
      <c r="F3" s="202"/>
      <c r="G3" s="202"/>
      <c r="H3" s="202"/>
      <c r="I3" s="203"/>
      <c r="K3" s="98"/>
      <c r="L3" s="98"/>
      <c r="M3" s="98"/>
    </row>
    <row r="4" spans="1:13" s="14" customFormat="1" ht="16.5">
      <c r="A4" s="99" t="s">
        <v>30</v>
      </c>
      <c r="B4" s="204" t="s">
        <v>133</v>
      </c>
      <c r="C4" s="188"/>
      <c r="D4" s="188"/>
      <c r="E4" s="189"/>
      <c r="F4" s="198" t="s">
        <v>23</v>
      </c>
      <c r="G4" s="207"/>
      <c r="H4" s="212"/>
      <c r="I4" s="213"/>
      <c r="K4" s="98"/>
      <c r="L4" s="98"/>
      <c r="M4" s="98"/>
    </row>
    <row r="5" spans="1:13" s="14" customFormat="1" ht="16.5">
      <c r="A5" s="99" t="s">
        <v>24</v>
      </c>
      <c r="B5" s="188" t="s">
        <v>134</v>
      </c>
      <c r="C5" s="188"/>
      <c r="D5" s="188"/>
      <c r="E5" s="189"/>
      <c r="F5" s="198" t="s">
        <v>25</v>
      </c>
      <c r="G5" s="199"/>
      <c r="H5" s="196"/>
      <c r="I5" s="197"/>
      <c r="K5" s="98"/>
      <c r="L5" s="98"/>
      <c r="M5" s="98"/>
    </row>
    <row r="6" spans="1:13" s="14" customFormat="1" ht="39" customHeight="1">
      <c r="A6" s="100" t="s">
        <v>28</v>
      </c>
      <c r="B6" s="187" t="s">
        <v>105</v>
      </c>
      <c r="C6" s="188"/>
      <c r="D6" s="188"/>
      <c r="E6" s="189"/>
      <c r="F6" s="205" t="s">
        <v>26</v>
      </c>
      <c r="G6" s="194">
        <v>0.25</v>
      </c>
      <c r="H6" s="200" t="s">
        <v>34</v>
      </c>
      <c r="I6" s="194">
        <v>0</v>
      </c>
      <c r="K6" s="98"/>
      <c r="L6" s="98"/>
      <c r="M6" s="98"/>
    </row>
    <row r="7" spans="1:13" s="14" customFormat="1" ht="24" customHeight="1" thickBot="1">
      <c r="A7" s="190" t="s">
        <v>27</v>
      </c>
      <c r="B7" s="190"/>
      <c r="C7" s="191" t="s">
        <v>139</v>
      </c>
      <c r="D7" s="192"/>
      <c r="E7" s="193"/>
      <c r="F7" s="206"/>
      <c r="G7" s="195"/>
      <c r="H7" s="201"/>
      <c r="I7" s="195"/>
      <c r="K7" s="98"/>
      <c r="L7" s="98"/>
      <c r="M7" s="98"/>
    </row>
    <row r="8" spans="1:13" ht="26.25" thickBot="1">
      <c r="A8" s="88" t="s">
        <v>29</v>
      </c>
      <c r="B8" s="90" t="s">
        <v>1</v>
      </c>
      <c r="C8" s="90" t="s">
        <v>15</v>
      </c>
      <c r="D8" s="90" t="s">
        <v>16</v>
      </c>
      <c r="E8" s="90" t="s">
        <v>2</v>
      </c>
      <c r="F8" s="91" t="s">
        <v>17</v>
      </c>
      <c r="G8" s="92" t="s">
        <v>32</v>
      </c>
      <c r="H8" s="93" t="s">
        <v>33</v>
      </c>
      <c r="I8" s="93" t="s">
        <v>18</v>
      </c>
      <c r="M8" s="43"/>
    </row>
    <row r="9" spans="1:13" ht="28.15" customHeight="1" thickBot="1">
      <c r="A9" s="121"/>
      <c r="B9" s="89"/>
      <c r="C9" s="89"/>
      <c r="D9" s="214" t="s">
        <v>138</v>
      </c>
      <c r="E9" s="214"/>
      <c r="F9" s="94"/>
      <c r="G9" s="95"/>
      <c r="H9" s="96"/>
      <c r="I9" s="122"/>
      <c r="M9" s="43"/>
    </row>
    <row r="10" spans="1:13" s="40" customFormat="1">
      <c r="A10" s="15" t="s">
        <v>99</v>
      </c>
      <c r="B10" s="35"/>
      <c r="C10" s="36"/>
      <c r="D10" s="37" t="s">
        <v>110</v>
      </c>
      <c r="E10" s="215"/>
      <c r="F10" s="215"/>
      <c r="G10" s="215"/>
      <c r="H10" s="215"/>
      <c r="I10" s="16"/>
      <c r="L10" s="46"/>
      <c r="M10" s="46"/>
    </row>
    <row r="11" spans="1:13" s="40" customFormat="1" ht="27">
      <c r="A11" s="17" t="s">
        <v>46</v>
      </c>
      <c r="B11" s="3" t="s">
        <v>53</v>
      </c>
      <c r="C11" s="3" t="s">
        <v>92</v>
      </c>
      <c r="D11" s="114" t="s">
        <v>71</v>
      </c>
      <c r="E11" s="126" t="s">
        <v>51</v>
      </c>
      <c r="F11" s="116">
        <v>2</v>
      </c>
      <c r="G11" s="102"/>
      <c r="H11" s="2">
        <f>ROUND(G11*(1+$G$6),2)</f>
        <v>0</v>
      </c>
      <c r="I11" s="2">
        <f>ROUND(F11*H11,2)</f>
        <v>0</v>
      </c>
      <c r="K11" s="45"/>
      <c r="L11" s="46"/>
      <c r="M11" s="46"/>
    </row>
    <row r="12" spans="1:13" s="47" customFormat="1" ht="27">
      <c r="A12" s="17" t="s">
        <v>52</v>
      </c>
      <c r="B12" s="3" t="s">
        <v>90</v>
      </c>
      <c r="C12" s="3" t="s">
        <v>92</v>
      </c>
      <c r="D12" s="114" t="s">
        <v>97</v>
      </c>
      <c r="E12" s="115" t="s">
        <v>51</v>
      </c>
      <c r="F12" s="116">
        <v>1</v>
      </c>
      <c r="G12" s="125"/>
      <c r="H12" s="2">
        <f t="shared" ref="H12:H13" si="0">ROUND(G12*(1+$G$6),2)</f>
        <v>0</v>
      </c>
      <c r="I12" s="2">
        <f t="shared" ref="I12:I13" si="1">ROUND(F12*H12,2)</f>
        <v>0</v>
      </c>
      <c r="K12" s="45"/>
      <c r="L12" s="48"/>
      <c r="M12" s="48"/>
    </row>
    <row r="13" spans="1:13" s="47" customFormat="1" ht="27">
      <c r="A13" s="17" t="s">
        <v>106</v>
      </c>
      <c r="B13" s="1" t="s">
        <v>91</v>
      </c>
      <c r="C13" s="3" t="s">
        <v>92</v>
      </c>
      <c r="D13" s="114" t="s">
        <v>98</v>
      </c>
      <c r="E13" s="115" t="s">
        <v>50</v>
      </c>
      <c r="F13" s="116">
        <v>150</v>
      </c>
      <c r="G13" s="125"/>
      <c r="H13" s="2">
        <f t="shared" si="0"/>
        <v>0</v>
      </c>
      <c r="I13" s="2">
        <f t="shared" si="1"/>
        <v>0</v>
      </c>
      <c r="K13" s="45"/>
      <c r="L13" s="48"/>
      <c r="M13" s="48"/>
    </row>
    <row r="14" spans="1:13" s="103" customFormat="1" ht="12.75">
      <c r="A14" s="18"/>
      <c r="B14" s="128"/>
      <c r="C14" s="129"/>
      <c r="D14" s="129"/>
      <c r="E14" s="129"/>
      <c r="F14" s="129"/>
      <c r="G14" s="129"/>
      <c r="H14" s="127" t="s">
        <v>42</v>
      </c>
      <c r="I14" s="19">
        <f>SUM(I11:I13)</f>
        <v>0</v>
      </c>
      <c r="K14" s="132"/>
      <c r="L14" s="104"/>
      <c r="M14" s="104"/>
    </row>
    <row r="15" spans="1:13" s="40" customFormat="1">
      <c r="A15" s="15" t="s">
        <v>38</v>
      </c>
      <c r="B15" s="12"/>
      <c r="C15" s="13"/>
      <c r="D15" s="33" t="s">
        <v>108</v>
      </c>
      <c r="E15" s="12"/>
      <c r="F15" s="13"/>
      <c r="G15" s="13"/>
      <c r="H15" s="130"/>
      <c r="I15" s="113"/>
      <c r="K15" s="45"/>
      <c r="L15" s="46"/>
      <c r="M15" s="46"/>
    </row>
    <row r="16" spans="1:13" s="40" customFormat="1">
      <c r="A16" s="1" t="s">
        <v>52</v>
      </c>
      <c r="B16" s="120" t="s">
        <v>55</v>
      </c>
      <c r="C16" s="3" t="s">
        <v>92</v>
      </c>
      <c r="D16" s="114" t="s">
        <v>74</v>
      </c>
      <c r="E16" s="115" t="s">
        <v>73</v>
      </c>
      <c r="F16" s="116">
        <v>5</v>
      </c>
      <c r="G16" s="125"/>
      <c r="H16" s="2">
        <f t="shared" ref="H16:H33" si="2">ROUND(G16*(1+$G$6),2)</f>
        <v>0</v>
      </c>
      <c r="I16" s="2">
        <f t="shared" ref="I16" si="3">ROUND(F16*H16,2)</f>
        <v>0</v>
      </c>
      <c r="K16" s="45"/>
      <c r="L16" s="46"/>
      <c r="M16" s="46"/>
    </row>
    <row r="17" spans="1:13" s="40" customFormat="1">
      <c r="A17" s="1" t="s">
        <v>106</v>
      </c>
      <c r="B17" s="120" t="s">
        <v>66</v>
      </c>
      <c r="C17" s="3" t="s">
        <v>92</v>
      </c>
      <c r="D17" s="114" t="s">
        <v>84</v>
      </c>
      <c r="E17" s="115" t="s">
        <v>73</v>
      </c>
      <c r="F17" s="116">
        <v>2</v>
      </c>
      <c r="G17" s="125"/>
      <c r="H17" s="2">
        <f t="shared" si="2"/>
        <v>0</v>
      </c>
      <c r="I17" s="2">
        <f t="shared" ref="I17:I33" si="4">ROUND(F17*H17,2)</f>
        <v>0</v>
      </c>
      <c r="K17" s="45"/>
      <c r="L17" s="46"/>
      <c r="M17" s="46"/>
    </row>
    <row r="18" spans="1:13" s="40" customFormat="1">
      <c r="A18" s="1" t="s">
        <v>107</v>
      </c>
      <c r="B18" s="120" t="s">
        <v>57</v>
      </c>
      <c r="C18" s="3" t="s">
        <v>92</v>
      </c>
      <c r="D18" s="114" t="s">
        <v>76</v>
      </c>
      <c r="E18" s="115" t="s">
        <v>73</v>
      </c>
      <c r="F18" s="116">
        <v>5</v>
      </c>
      <c r="G18" s="125"/>
      <c r="H18" s="2">
        <f t="shared" si="2"/>
        <v>0</v>
      </c>
      <c r="I18" s="2">
        <f t="shared" si="4"/>
        <v>0</v>
      </c>
      <c r="K18" s="45"/>
      <c r="L18" s="46"/>
      <c r="M18" s="46"/>
    </row>
    <row r="19" spans="1:13" s="40" customFormat="1">
      <c r="A19" s="1" t="s">
        <v>116</v>
      </c>
      <c r="B19" s="120" t="s">
        <v>94</v>
      </c>
      <c r="C19" s="3" t="s">
        <v>92</v>
      </c>
      <c r="D19" s="114" t="s">
        <v>95</v>
      </c>
      <c r="E19" s="115" t="s">
        <v>73</v>
      </c>
      <c r="F19" s="116">
        <v>3</v>
      </c>
      <c r="G19" s="125"/>
      <c r="H19" s="2">
        <f t="shared" si="2"/>
        <v>0</v>
      </c>
      <c r="I19" s="2">
        <f t="shared" si="4"/>
        <v>0</v>
      </c>
      <c r="K19" s="45"/>
      <c r="L19" s="46"/>
      <c r="M19" s="46"/>
    </row>
    <row r="20" spans="1:13" s="40" customFormat="1">
      <c r="A20" s="1" t="s">
        <v>117</v>
      </c>
      <c r="B20" s="120" t="s">
        <v>68</v>
      </c>
      <c r="C20" s="3" t="s">
        <v>92</v>
      </c>
      <c r="D20" s="114" t="s">
        <v>86</v>
      </c>
      <c r="E20" s="115" t="s">
        <v>73</v>
      </c>
      <c r="F20" s="116">
        <v>2</v>
      </c>
      <c r="G20" s="125"/>
      <c r="H20" s="2">
        <f t="shared" si="2"/>
        <v>0</v>
      </c>
      <c r="I20" s="2">
        <f t="shared" si="4"/>
        <v>0</v>
      </c>
      <c r="K20" s="45"/>
      <c r="L20" s="46"/>
      <c r="M20" s="46"/>
    </row>
    <row r="21" spans="1:13" s="40" customFormat="1">
      <c r="A21" s="1" t="s">
        <v>118</v>
      </c>
      <c r="B21" s="120" t="s">
        <v>69</v>
      </c>
      <c r="C21" s="3" t="s">
        <v>92</v>
      </c>
      <c r="D21" s="114" t="s">
        <v>87</v>
      </c>
      <c r="E21" s="115" t="s">
        <v>73</v>
      </c>
      <c r="F21" s="116">
        <v>2</v>
      </c>
      <c r="G21" s="125"/>
      <c r="H21" s="2">
        <f t="shared" si="2"/>
        <v>0</v>
      </c>
      <c r="I21" s="2">
        <f t="shared" si="4"/>
        <v>0</v>
      </c>
      <c r="K21" s="45"/>
      <c r="L21" s="46"/>
      <c r="M21" s="46"/>
    </row>
    <row r="22" spans="1:13" s="40" customFormat="1">
      <c r="A22" s="1" t="s">
        <v>119</v>
      </c>
      <c r="B22" s="120" t="s">
        <v>59</v>
      </c>
      <c r="C22" s="3" t="s">
        <v>92</v>
      </c>
      <c r="D22" s="114" t="s">
        <v>78</v>
      </c>
      <c r="E22" s="115" t="s">
        <v>73</v>
      </c>
      <c r="F22" s="116">
        <v>2</v>
      </c>
      <c r="G22" s="125"/>
      <c r="H22" s="2">
        <f t="shared" si="2"/>
        <v>0</v>
      </c>
      <c r="I22" s="2">
        <f t="shared" si="4"/>
        <v>0</v>
      </c>
      <c r="K22" s="45"/>
      <c r="L22" s="46"/>
      <c r="M22" s="46"/>
    </row>
    <row r="23" spans="1:13" s="40" customFormat="1">
      <c r="A23" s="1" t="s">
        <v>120</v>
      </c>
      <c r="B23" s="120" t="s">
        <v>60</v>
      </c>
      <c r="C23" s="3" t="s">
        <v>92</v>
      </c>
      <c r="D23" s="114" t="s">
        <v>79</v>
      </c>
      <c r="E23" s="115" t="s">
        <v>73</v>
      </c>
      <c r="F23" s="116">
        <v>10</v>
      </c>
      <c r="G23" s="125"/>
      <c r="H23" s="2">
        <f t="shared" si="2"/>
        <v>0</v>
      </c>
      <c r="I23" s="2">
        <f t="shared" si="4"/>
        <v>0</v>
      </c>
      <c r="K23" s="47"/>
      <c r="L23" s="46"/>
      <c r="M23" s="46"/>
    </row>
    <row r="24" spans="1:13" s="40" customFormat="1">
      <c r="A24" s="1" t="s">
        <v>121</v>
      </c>
      <c r="B24" s="120" t="s">
        <v>61</v>
      </c>
      <c r="C24" s="3" t="s">
        <v>92</v>
      </c>
      <c r="D24" s="114" t="s">
        <v>80</v>
      </c>
      <c r="E24" s="115" t="s">
        <v>73</v>
      </c>
      <c r="F24" s="116">
        <v>2</v>
      </c>
      <c r="G24" s="125"/>
      <c r="H24" s="2">
        <f t="shared" si="2"/>
        <v>0</v>
      </c>
      <c r="I24" s="2">
        <f t="shared" si="4"/>
        <v>0</v>
      </c>
      <c r="K24" s="47"/>
      <c r="L24" s="46"/>
      <c r="M24" s="46"/>
    </row>
    <row r="25" spans="1:13" s="40" customFormat="1">
      <c r="A25" s="1" t="s">
        <v>122</v>
      </c>
      <c r="B25" s="120" t="s">
        <v>56</v>
      </c>
      <c r="C25" s="3" t="s">
        <v>92</v>
      </c>
      <c r="D25" s="114" t="s">
        <v>75</v>
      </c>
      <c r="E25" s="115" t="s">
        <v>73</v>
      </c>
      <c r="F25" s="136">
        <v>1</v>
      </c>
      <c r="G25" s="125"/>
      <c r="H25" s="2">
        <f t="shared" si="2"/>
        <v>0</v>
      </c>
      <c r="I25" s="2">
        <f t="shared" si="4"/>
        <v>0</v>
      </c>
      <c r="K25" s="47"/>
      <c r="L25" s="46"/>
      <c r="M25" s="46"/>
    </row>
    <row r="26" spans="1:13" s="40" customFormat="1">
      <c r="A26" s="1" t="s">
        <v>123</v>
      </c>
      <c r="B26" s="120" t="s">
        <v>64</v>
      </c>
      <c r="C26" s="3" t="s">
        <v>92</v>
      </c>
      <c r="D26" s="114" t="s">
        <v>96</v>
      </c>
      <c r="E26" s="115" t="s">
        <v>73</v>
      </c>
      <c r="F26" s="116">
        <v>2</v>
      </c>
      <c r="G26" s="125"/>
      <c r="H26" s="2">
        <f t="shared" si="2"/>
        <v>0</v>
      </c>
      <c r="I26" s="2">
        <f t="shared" si="4"/>
        <v>0</v>
      </c>
      <c r="K26" s="47"/>
      <c r="L26" s="46"/>
      <c r="M26" s="46"/>
    </row>
    <row r="27" spans="1:13" s="40" customFormat="1">
      <c r="A27" s="1" t="s">
        <v>124</v>
      </c>
      <c r="B27" s="120" t="s">
        <v>63</v>
      </c>
      <c r="C27" s="3" t="s">
        <v>92</v>
      </c>
      <c r="D27" s="114" t="s">
        <v>82</v>
      </c>
      <c r="E27" s="115" t="s">
        <v>73</v>
      </c>
      <c r="F27" s="116">
        <v>2</v>
      </c>
      <c r="G27" s="125"/>
      <c r="H27" s="2">
        <f t="shared" si="2"/>
        <v>0</v>
      </c>
      <c r="I27" s="2">
        <f t="shared" si="4"/>
        <v>0</v>
      </c>
      <c r="K27" s="47"/>
      <c r="L27" s="46"/>
      <c r="M27" s="46"/>
    </row>
    <row r="28" spans="1:13" s="40" customFormat="1">
      <c r="A28" s="1" t="s">
        <v>125</v>
      </c>
      <c r="B28" s="120" t="s">
        <v>58</v>
      </c>
      <c r="C28" s="3" t="s">
        <v>92</v>
      </c>
      <c r="D28" s="114" t="s">
        <v>77</v>
      </c>
      <c r="E28" s="115" t="s">
        <v>73</v>
      </c>
      <c r="F28" s="136">
        <v>1</v>
      </c>
      <c r="G28" s="125"/>
      <c r="H28" s="2">
        <f t="shared" si="2"/>
        <v>0</v>
      </c>
      <c r="I28" s="2">
        <f t="shared" si="4"/>
        <v>0</v>
      </c>
      <c r="K28" s="47"/>
      <c r="L28" s="46"/>
      <c r="M28" s="46"/>
    </row>
    <row r="29" spans="1:13" s="40" customFormat="1" ht="27">
      <c r="A29" s="1" t="s">
        <v>126</v>
      </c>
      <c r="B29" s="120" t="s">
        <v>62</v>
      </c>
      <c r="C29" s="3" t="s">
        <v>92</v>
      </c>
      <c r="D29" s="114" t="s">
        <v>81</v>
      </c>
      <c r="E29" s="115" t="s">
        <v>73</v>
      </c>
      <c r="F29" s="116">
        <v>1</v>
      </c>
      <c r="G29" s="125"/>
      <c r="H29" s="2">
        <f t="shared" si="2"/>
        <v>0</v>
      </c>
      <c r="I29" s="2">
        <f t="shared" si="4"/>
        <v>0</v>
      </c>
      <c r="K29" s="47"/>
      <c r="L29" s="46"/>
      <c r="M29" s="46"/>
    </row>
    <row r="30" spans="1:13" s="40" customFormat="1">
      <c r="A30" s="1" t="s">
        <v>127</v>
      </c>
      <c r="B30" s="120" t="s">
        <v>67</v>
      </c>
      <c r="C30" s="3" t="s">
        <v>92</v>
      </c>
      <c r="D30" s="114" t="s">
        <v>85</v>
      </c>
      <c r="E30" s="115" t="s">
        <v>73</v>
      </c>
      <c r="F30" s="116">
        <v>1</v>
      </c>
      <c r="G30" s="125"/>
      <c r="H30" s="2">
        <f t="shared" si="2"/>
        <v>0</v>
      </c>
      <c r="I30" s="2">
        <f t="shared" si="4"/>
        <v>0</v>
      </c>
      <c r="K30" s="47"/>
      <c r="L30" s="46"/>
      <c r="M30" s="46"/>
    </row>
    <row r="31" spans="1:13" s="40" customFormat="1">
      <c r="A31" s="1" t="s">
        <v>128</v>
      </c>
      <c r="B31" s="120" t="s">
        <v>65</v>
      </c>
      <c r="C31" s="3" t="s">
        <v>92</v>
      </c>
      <c r="D31" s="114" t="s">
        <v>83</v>
      </c>
      <c r="E31" s="115" t="s">
        <v>73</v>
      </c>
      <c r="F31" s="116">
        <v>1</v>
      </c>
      <c r="G31" s="125"/>
      <c r="H31" s="2">
        <f t="shared" si="2"/>
        <v>0</v>
      </c>
      <c r="I31" s="2">
        <f t="shared" si="4"/>
        <v>0</v>
      </c>
      <c r="K31" s="47"/>
      <c r="L31" s="46"/>
      <c r="M31" s="46"/>
    </row>
    <row r="32" spans="1:13" s="40" customFormat="1">
      <c r="A32" s="1" t="s">
        <v>129</v>
      </c>
      <c r="B32" s="120" t="s">
        <v>54</v>
      </c>
      <c r="C32" s="3" t="s">
        <v>92</v>
      </c>
      <c r="D32" s="114" t="s">
        <v>72</v>
      </c>
      <c r="E32" s="115" t="s">
        <v>47</v>
      </c>
      <c r="F32" s="116">
        <v>1019.51</v>
      </c>
      <c r="G32" s="125"/>
      <c r="H32" s="2">
        <f t="shared" si="2"/>
        <v>0</v>
      </c>
      <c r="I32" s="2">
        <f t="shared" si="4"/>
        <v>0</v>
      </c>
      <c r="K32" s="47"/>
      <c r="L32" s="46"/>
      <c r="M32" s="46"/>
    </row>
    <row r="33" spans="1:18" ht="28.9" customHeight="1">
      <c r="A33" s="1" t="s">
        <v>130</v>
      </c>
      <c r="B33" s="120" t="s">
        <v>70</v>
      </c>
      <c r="C33" s="3" t="s">
        <v>92</v>
      </c>
      <c r="D33" s="114" t="s">
        <v>88</v>
      </c>
      <c r="E33" s="115" t="s">
        <v>47</v>
      </c>
      <c r="F33" s="116">
        <v>1019.51</v>
      </c>
      <c r="G33" s="125"/>
      <c r="H33" s="2">
        <f t="shared" si="2"/>
        <v>0</v>
      </c>
      <c r="I33" s="2">
        <f t="shared" si="4"/>
        <v>0</v>
      </c>
      <c r="K33" s="47"/>
      <c r="L33" s="46"/>
      <c r="M33" s="46"/>
      <c r="N33" s="40"/>
      <c r="O33" s="40"/>
    </row>
    <row r="34" spans="1:18" s="103" customFormat="1" ht="12.75">
      <c r="A34" s="18"/>
      <c r="B34" s="128"/>
      <c r="C34" s="129"/>
      <c r="D34" s="129"/>
      <c r="E34" s="129"/>
      <c r="F34" s="129"/>
      <c r="G34" s="129"/>
      <c r="H34" s="127" t="s">
        <v>42</v>
      </c>
      <c r="I34" s="19">
        <f>SUM(I16:I33)</f>
        <v>0</v>
      </c>
      <c r="K34" s="132"/>
      <c r="L34" s="104"/>
      <c r="M34" s="104"/>
    </row>
    <row r="35" spans="1:18" s="47" customFormat="1" ht="12.75">
      <c r="A35" s="15" t="s">
        <v>37</v>
      </c>
      <c r="B35" s="12"/>
      <c r="C35" s="13"/>
      <c r="D35" s="33" t="s">
        <v>109</v>
      </c>
      <c r="E35" s="12"/>
      <c r="F35" s="13"/>
      <c r="G35" s="13"/>
      <c r="H35" s="130"/>
      <c r="I35" s="113"/>
      <c r="K35" s="45"/>
      <c r="L35" s="48"/>
      <c r="M35" s="48"/>
    </row>
    <row r="36" spans="1:18" s="47" customFormat="1" ht="40.5">
      <c r="A36" s="1" t="s">
        <v>131</v>
      </c>
      <c r="B36" s="3">
        <v>101137</v>
      </c>
      <c r="C36" s="3" t="s">
        <v>19</v>
      </c>
      <c r="D36" s="114" t="s">
        <v>49</v>
      </c>
      <c r="E36" s="115" t="s">
        <v>21</v>
      </c>
      <c r="F36" s="118">
        <v>10370.64</v>
      </c>
      <c r="G36" s="125"/>
      <c r="H36" s="2">
        <f t="shared" ref="H36:H38" si="5">ROUND(G36*(1+$G$6),2)</f>
        <v>0</v>
      </c>
      <c r="I36" s="2">
        <f t="shared" ref="I36" si="6">ROUND(F36*H36,2)</f>
        <v>0</v>
      </c>
      <c r="K36" s="45"/>
      <c r="L36" s="48"/>
      <c r="M36" s="48"/>
    </row>
    <row r="37" spans="1:18" s="47" customFormat="1" ht="54">
      <c r="A37" s="1" t="s">
        <v>102</v>
      </c>
      <c r="B37" s="3">
        <v>105560</v>
      </c>
      <c r="C37" s="3" t="s">
        <v>19</v>
      </c>
      <c r="D37" s="114" t="s">
        <v>93</v>
      </c>
      <c r="E37" s="115" t="s">
        <v>21</v>
      </c>
      <c r="F37" s="118">
        <v>949.17</v>
      </c>
      <c r="G37" s="125"/>
      <c r="H37" s="2">
        <f t="shared" si="5"/>
        <v>0</v>
      </c>
      <c r="I37" s="2">
        <f t="shared" ref="I37:I38" si="7">ROUND(F37*H37,2)</f>
        <v>0</v>
      </c>
      <c r="K37" s="45"/>
      <c r="L37" s="48"/>
      <c r="M37" s="48"/>
    </row>
    <row r="38" spans="1:18" s="47" customFormat="1" ht="27">
      <c r="A38" s="1" t="s">
        <v>104</v>
      </c>
      <c r="B38" s="3" t="s">
        <v>43</v>
      </c>
      <c r="C38" s="3" t="s">
        <v>92</v>
      </c>
      <c r="D38" s="114" t="s">
        <v>89</v>
      </c>
      <c r="E38" s="115" t="s">
        <v>47</v>
      </c>
      <c r="F38" s="118">
        <v>2073.21</v>
      </c>
      <c r="G38" s="125"/>
      <c r="H38" s="2">
        <f t="shared" si="5"/>
        <v>0</v>
      </c>
      <c r="I38" s="2">
        <f t="shared" si="7"/>
        <v>0</v>
      </c>
      <c r="K38" s="45"/>
      <c r="L38" s="48"/>
      <c r="M38" s="48"/>
    </row>
    <row r="39" spans="1:18" s="47" customFormat="1" ht="12.75">
      <c r="A39" s="18"/>
      <c r="B39" s="128"/>
      <c r="C39" s="129"/>
      <c r="D39" s="129"/>
      <c r="E39" s="129"/>
      <c r="F39" s="129"/>
      <c r="G39" s="129"/>
      <c r="H39" s="127" t="s">
        <v>42</v>
      </c>
      <c r="I39" s="19">
        <f>SUM(I36:I38)</f>
        <v>0</v>
      </c>
      <c r="K39" s="45"/>
      <c r="L39" s="48"/>
      <c r="M39" s="48"/>
    </row>
    <row r="40" spans="1:18" s="47" customFormat="1" ht="12.75">
      <c r="A40" s="15" t="s">
        <v>39</v>
      </c>
      <c r="B40" s="12"/>
      <c r="C40" s="13"/>
      <c r="D40" s="33" t="s">
        <v>111</v>
      </c>
      <c r="E40" s="12"/>
      <c r="F40" s="13"/>
      <c r="G40" s="13"/>
      <c r="H40" s="130"/>
      <c r="I40" s="113"/>
      <c r="K40" s="45"/>
      <c r="L40" s="48"/>
      <c r="M40" s="48"/>
    </row>
    <row r="41" spans="1:18" s="47" customFormat="1" ht="54">
      <c r="A41" s="1" t="s">
        <v>44</v>
      </c>
      <c r="B41" s="3"/>
      <c r="C41" s="3" t="s">
        <v>112</v>
      </c>
      <c r="D41" s="114" t="s">
        <v>113</v>
      </c>
      <c r="E41" s="115" t="s">
        <v>114</v>
      </c>
      <c r="F41" s="117">
        <v>1</v>
      </c>
      <c r="G41" s="125"/>
      <c r="H41" s="2">
        <f t="shared" ref="H41:H42" si="8">ROUND(G41*(1+$G$6),2)</f>
        <v>0</v>
      </c>
      <c r="I41" s="2">
        <f t="shared" ref="I41" si="9">ROUND(F41*H41,2)</f>
        <v>0</v>
      </c>
      <c r="K41" s="45"/>
      <c r="L41" s="48"/>
      <c r="M41" s="48"/>
    </row>
    <row r="42" spans="1:18" s="47" customFormat="1" ht="54">
      <c r="A42" s="1" t="s">
        <v>45</v>
      </c>
      <c r="B42" s="3"/>
      <c r="C42" s="3" t="s">
        <v>112</v>
      </c>
      <c r="D42" s="114" t="s">
        <v>115</v>
      </c>
      <c r="E42" s="115" t="s">
        <v>114</v>
      </c>
      <c r="F42" s="117">
        <v>1</v>
      </c>
      <c r="G42" s="125"/>
      <c r="H42" s="2">
        <f t="shared" si="8"/>
        <v>0</v>
      </c>
      <c r="I42" s="2">
        <f t="shared" ref="I42" si="10">ROUND(F42*H42,2)</f>
        <v>0</v>
      </c>
      <c r="K42" s="45"/>
      <c r="L42" s="48"/>
      <c r="M42" s="48"/>
    </row>
    <row r="43" spans="1:18" s="47" customFormat="1" ht="12.75">
      <c r="A43" s="123"/>
      <c r="I43" s="119"/>
      <c r="K43" s="45"/>
      <c r="L43" s="48"/>
      <c r="M43" s="48"/>
    </row>
    <row r="44" spans="1:18" s="47" customFormat="1" ht="12.75">
      <c r="A44" s="18"/>
      <c r="B44" s="128"/>
      <c r="C44" s="129"/>
      <c r="D44" s="129"/>
      <c r="E44" s="129"/>
      <c r="F44" s="129"/>
      <c r="G44" s="129"/>
      <c r="H44" s="127" t="s">
        <v>42</v>
      </c>
      <c r="I44" s="19">
        <f>SUM(I41:I42)</f>
        <v>0</v>
      </c>
      <c r="K44" s="131"/>
      <c r="L44" s="48"/>
      <c r="M44" s="48"/>
    </row>
    <row r="45" spans="1:18">
      <c r="A45" s="17"/>
      <c r="B45" s="105"/>
      <c r="C45" s="106"/>
      <c r="D45" s="107"/>
      <c r="E45" s="108"/>
      <c r="F45" s="109"/>
      <c r="G45" s="110"/>
      <c r="H45" s="111"/>
      <c r="I45" s="2"/>
      <c r="K45" s="47"/>
      <c r="L45" s="46"/>
      <c r="M45" s="46"/>
      <c r="N45" s="40"/>
      <c r="O45" s="40"/>
    </row>
    <row r="46" spans="1:18" s="47" customFormat="1" ht="14.25" thickBot="1">
      <c r="A46" s="18"/>
      <c r="B46" s="128"/>
      <c r="C46" s="129"/>
      <c r="D46" s="129"/>
      <c r="E46" s="129"/>
      <c r="F46" s="129"/>
      <c r="G46" s="129"/>
      <c r="H46" s="127" t="s">
        <v>132</v>
      </c>
      <c r="I46" s="138"/>
      <c r="J46" s="40"/>
      <c r="K46" s="131"/>
      <c r="L46" s="46"/>
      <c r="M46" s="48"/>
    </row>
    <row r="47" spans="1:18" s="49" customFormat="1" ht="16.149999999999999" customHeight="1" thickBot="1">
      <c r="A47" s="209" t="s">
        <v>31</v>
      </c>
      <c r="B47" s="210"/>
      <c r="C47" s="210"/>
      <c r="D47" s="210"/>
      <c r="E47" s="210"/>
      <c r="F47" s="210"/>
      <c r="G47" s="210"/>
      <c r="H47" s="211"/>
      <c r="I47" s="137">
        <f>SUM(I14+I34+I39+I44)</f>
        <v>0</v>
      </c>
      <c r="K47" s="181" t="s">
        <v>100</v>
      </c>
      <c r="L47" s="181"/>
      <c r="M47" s="50"/>
      <c r="N47" s="51"/>
      <c r="Q47" s="51"/>
      <c r="R47" s="51"/>
    </row>
    <row r="48" spans="1:18" s="41" customFormat="1">
      <c r="A48" s="57"/>
      <c r="B48" s="52"/>
      <c r="C48" s="52"/>
      <c r="D48" s="53"/>
      <c r="E48" s="52"/>
      <c r="F48" s="85"/>
      <c r="G48" s="54"/>
      <c r="I48" s="55"/>
      <c r="L48" s="56"/>
      <c r="M48" s="56"/>
      <c r="N48" s="44"/>
      <c r="Q48" s="44"/>
    </row>
    <row r="49" spans="1:18" ht="31.9" customHeight="1">
      <c r="A49" s="124"/>
      <c r="C49" s="58"/>
      <c r="D49" s="59"/>
      <c r="E49" s="60"/>
      <c r="F49" s="48"/>
      <c r="G49" s="61"/>
      <c r="H49" s="62"/>
      <c r="I49" s="63"/>
      <c r="L49" s="56"/>
      <c r="M49" s="56"/>
      <c r="N49" s="44"/>
    </row>
    <row r="50" spans="1:18" ht="40.15" customHeight="1">
      <c r="A50" s="57"/>
      <c r="B50" s="40"/>
      <c r="D50" s="180" t="s">
        <v>48</v>
      </c>
      <c r="E50" s="180"/>
      <c r="F50" s="180" t="s">
        <v>48</v>
      </c>
      <c r="G50" s="180"/>
      <c r="H50" s="180"/>
      <c r="I50" s="66"/>
      <c r="L50" s="56"/>
      <c r="M50" s="56"/>
      <c r="N50" s="44"/>
    </row>
    <row r="51" spans="1:18" ht="16.5">
      <c r="A51" s="64"/>
      <c r="D51" s="178"/>
      <c r="E51" s="178"/>
      <c r="F51" s="179"/>
      <c r="G51" s="179"/>
      <c r="H51" s="179"/>
      <c r="I51" s="67"/>
      <c r="J51" s="68"/>
      <c r="N51" s="44"/>
    </row>
    <row r="52" spans="1:18" ht="16.5">
      <c r="A52" s="64"/>
      <c r="D52" s="183" t="s">
        <v>136</v>
      </c>
      <c r="E52" s="183"/>
      <c r="F52" s="178" t="s">
        <v>135</v>
      </c>
      <c r="G52" s="178"/>
      <c r="H52" s="178"/>
      <c r="I52" s="67"/>
      <c r="J52" s="68"/>
      <c r="N52" s="44"/>
    </row>
    <row r="53" spans="1:18" ht="14.25">
      <c r="A53" s="69"/>
      <c r="B53" s="182"/>
      <c r="C53" s="182"/>
      <c r="D53" s="70"/>
      <c r="E53" s="71"/>
      <c r="F53" s="86"/>
      <c r="G53" s="72"/>
      <c r="H53" s="72"/>
      <c r="I53" s="73"/>
      <c r="J53" s="74"/>
      <c r="N53" s="44"/>
    </row>
    <row r="54" spans="1:18">
      <c r="N54" s="44"/>
    </row>
    <row r="55" spans="1:18">
      <c r="N55" s="44"/>
    </row>
    <row r="56" spans="1:18">
      <c r="N56" s="44"/>
    </row>
    <row r="57" spans="1:18" s="77" customFormat="1">
      <c r="A57" s="75"/>
      <c r="B57" s="65"/>
      <c r="C57" s="65"/>
      <c r="D57" s="76"/>
      <c r="F57" s="87"/>
      <c r="G57" s="78"/>
      <c r="H57" s="40"/>
      <c r="I57" s="40"/>
      <c r="J57" s="40"/>
      <c r="K57" s="52"/>
      <c r="L57" s="42"/>
      <c r="M57" s="42"/>
      <c r="N57" s="44"/>
      <c r="O57" s="52"/>
    </row>
    <row r="58" spans="1:18">
      <c r="N58" s="44"/>
    </row>
    <row r="59" spans="1:18" s="41" customFormat="1">
      <c r="A59" s="75"/>
      <c r="B59" s="65"/>
      <c r="C59" s="65"/>
      <c r="D59" s="76"/>
      <c r="E59" s="77"/>
      <c r="F59" s="87"/>
      <c r="G59" s="78"/>
      <c r="H59" s="40"/>
      <c r="I59" s="40"/>
      <c r="J59" s="40"/>
      <c r="L59" s="42"/>
      <c r="M59" s="42"/>
      <c r="N59" s="44"/>
      <c r="P59" s="40"/>
      <c r="Q59" s="40"/>
      <c r="R59" s="40"/>
    </row>
    <row r="60" spans="1:18" s="41" customFormat="1">
      <c r="A60" s="75"/>
      <c r="B60" s="65"/>
      <c r="C60" s="65"/>
      <c r="D60" s="76"/>
      <c r="E60" s="77"/>
      <c r="F60" s="87"/>
      <c r="G60" s="78"/>
      <c r="H60" s="40"/>
      <c r="I60" s="79">
        <v>1201737.6000000001</v>
      </c>
      <c r="J60" s="80"/>
      <c r="K60" s="80"/>
      <c r="L60" s="81"/>
      <c r="M60" s="42"/>
      <c r="N60" s="44"/>
      <c r="P60" s="40"/>
      <c r="Q60" s="40"/>
      <c r="R60" s="40"/>
    </row>
    <row r="61" spans="1:18" s="41" customFormat="1">
      <c r="A61" s="75"/>
      <c r="B61" s="65"/>
      <c r="C61" s="65"/>
      <c r="D61" s="76"/>
      <c r="E61" s="77"/>
      <c r="F61" s="87"/>
      <c r="G61" s="78"/>
      <c r="H61" s="40"/>
      <c r="I61" s="80"/>
      <c r="J61" s="80"/>
      <c r="K61" s="80"/>
      <c r="L61" s="81"/>
      <c r="M61" s="42"/>
      <c r="N61" s="44"/>
      <c r="P61" s="40"/>
      <c r="Q61" s="40"/>
      <c r="R61" s="40"/>
    </row>
    <row r="62" spans="1:18" s="41" customFormat="1">
      <c r="A62" s="75"/>
      <c r="B62" s="65"/>
      <c r="C62" s="65"/>
      <c r="D62" s="76"/>
      <c r="E62" s="77"/>
      <c r="F62" s="87"/>
      <c r="G62" s="78"/>
      <c r="H62" s="40"/>
      <c r="I62" s="82"/>
      <c r="J62" s="80"/>
      <c r="K62" s="80" t="s">
        <v>20</v>
      </c>
      <c r="L62" s="81"/>
      <c r="M62" s="42"/>
      <c r="P62" s="40"/>
      <c r="Q62" s="40"/>
      <c r="R62" s="40"/>
    </row>
    <row r="63" spans="1:18" s="41" customFormat="1">
      <c r="A63" s="75"/>
      <c r="B63" s="65"/>
      <c r="C63" s="65"/>
      <c r="D63" s="76"/>
      <c r="E63" s="77"/>
      <c r="F63" s="87"/>
      <c r="G63" s="78"/>
      <c r="H63" s="40"/>
      <c r="I63" s="80"/>
      <c r="J63" s="80"/>
      <c r="K63" s="80"/>
      <c r="L63" s="81"/>
      <c r="M63" s="42"/>
      <c r="P63" s="40"/>
      <c r="Q63" s="40"/>
      <c r="R63" s="40"/>
    </row>
    <row r="68" spans="1:18" s="41" customFormat="1">
      <c r="A68" s="47"/>
      <c r="B68" s="40"/>
      <c r="C68" s="40"/>
      <c r="D68" s="76"/>
      <c r="E68" s="77"/>
      <c r="F68" s="46"/>
      <c r="G68" s="83"/>
      <c r="H68" s="40"/>
      <c r="I68" s="40"/>
      <c r="J68" s="84"/>
      <c r="L68" s="42"/>
      <c r="M68" s="42"/>
      <c r="P68" s="40"/>
      <c r="Q68" s="40"/>
      <c r="R68" s="40"/>
    </row>
    <row r="69" spans="1:18" s="41" customFormat="1">
      <c r="A69" s="47"/>
      <c r="B69" s="40"/>
      <c r="C69" s="40"/>
      <c r="D69" s="76"/>
      <c r="E69" s="77"/>
      <c r="F69" s="46"/>
      <c r="G69" s="83"/>
      <c r="H69" s="40"/>
      <c r="I69" s="40"/>
      <c r="J69" s="84"/>
      <c r="L69" s="42"/>
      <c r="M69" s="42"/>
      <c r="P69" s="40"/>
      <c r="Q69" s="40"/>
      <c r="R69" s="40"/>
    </row>
    <row r="90" spans="1:18" s="41" customFormat="1">
      <c r="A90" s="47"/>
      <c r="B90" s="40"/>
      <c r="C90" s="40"/>
      <c r="D90" s="76"/>
      <c r="E90" s="77"/>
      <c r="F90" s="46"/>
      <c r="G90" s="83"/>
      <c r="H90" s="40"/>
      <c r="I90" s="40"/>
      <c r="J90" s="68"/>
      <c r="L90" s="42"/>
      <c r="M90" s="42"/>
      <c r="P90" s="40"/>
      <c r="Q90" s="40"/>
      <c r="R90" s="40"/>
    </row>
    <row r="95" spans="1:18" s="41" customFormat="1">
      <c r="A95" s="47"/>
      <c r="B95" s="40"/>
      <c r="C95" s="40"/>
      <c r="D95" s="76"/>
      <c r="E95" s="77"/>
      <c r="F95" s="46"/>
      <c r="G95" s="83"/>
      <c r="H95" s="40"/>
      <c r="I95" s="40"/>
      <c r="J95" s="68"/>
      <c r="L95" s="42"/>
      <c r="M95" s="42"/>
      <c r="P95" s="40"/>
      <c r="Q95" s="40"/>
      <c r="R95" s="40"/>
    </row>
  </sheetData>
  <mergeCells count="27">
    <mergeCell ref="D9:E9"/>
    <mergeCell ref="E10:H10"/>
    <mergeCell ref="A1:I1"/>
    <mergeCell ref="B6:E6"/>
    <mergeCell ref="A7:B7"/>
    <mergeCell ref="C7:E7"/>
    <mergeCell ref="I6:I7"/>
    <mergeCell ref="H5:I5"/>
    <mergeCell ref="B5:E5"/>
    <mergeCell ref="F5:G5"/>
    <mergeCell ref="H6:H7"/>
    <mergeCell ref="B3:I3"/>
    <mergeCell ref="B4:E4"/>
    <mergeCell ref="F6:F7"/>
    <mergeCell ref="F4:G4"/>
    <mergeCell ref="A2:I2"/>
    <mergeCell ref="H4:I4"/>
    <mergeCell ref="G6:G7"/>
    <mergeCell ref="F52:H52"/>
    <mergeCell ref="F51:H51"/>
    <mergeCell ref="F50:H50"/>
    <mergeCell ref="K47:L47"/>
    <mergeCell ref="B53:C53"/>
    <mergeCell ref="D52:E52"/>
    <mergeCell ref="D50:E50"/>
    <mergeCell ref="D51:E51"/>
    <mergeCell ref="A47:H47"/>
  </mergeCells>
  <phoneticPr fontId="29" type="noConversion"/>
  <conditionalFormatting sqref="F8:H9">
    <cfRule type="cellIs" dxfId="0" priority="1" stopIfTrue="1" operator="equal">
      <formula>0</formula>
    </cfRule>
  </conditionalFormatting>
  <printOptions horizontalCentered="1"/>
  <pageMargins left="0.25" right="0.25" top="0.75" bottom="0.75" header="0.3" footer="0.3"/>
  <pageSetup paperSize="9" scale="48" orientation="portrait" r:id="rId1"/>
  <headerFooter alignWithMargins="0"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S31"/>
  <sheetViews>
    <sheetView showGridLines="0" view="pageBreakPreview" zoomScale="80" zoomScaleSheetLayoutView="80" workbookViewId="0">
      <selection activeCell="M9" sqref="M9:M10"/>
    </sheetView>
  </sheetViews>
  <sheetFormatPr defaultColWidth="9.140625" defaultRowHeight="12.75"/>
  <cols>
    <col min="1" max="1" width="14.42578125" style="4" customWidth="1"/>
    <col min="2" max="2" width="11" style="4" customWidth="1"/>
    <col min="3" max="3" width="24.140625" style="4" customWidth="1"/>
    <col min="4" max="4" width="16.7109375" style="4" customWidth="1"/>
    <col min="5" max="5" width="11.5703125" style="4" customWidth="1"/>
    <col min="6" max="8" width="12.42578125" style="4" customWidth="1"/>
    <col min="9" max="9" width="13.42578125" style="4" bestFit="1" customWidth="1"/>
    <col min="10" max="10" width="12.42578125" style="4" customWidth="1"/>
    <col min="11" max="11" width="13.42578125" style="4" bestFit="1" customWidth="1"/>
    <col min="12" max="12" width="12.42578125" style="4" customWidth="1"/>
    <col min="13" max="13" width="13.42578125" style="4" bestFit="1" customWidth="1"/>
    <col min="14" max="14" width="12.42578125" style="4" customWidth="1"/>
    <col min="15" max="15" width="13.42578125" style="4" bestFit="1" customWidth="1"/>
    <col min="16" max="16" width="12.42578125" style="4" customWidth="1"/>
    <col min="17" max="17" width="13.42578125" style="4" bestFit="1" customWidth="1"/>
    <col min="18" max="18" width="12.42578125" style="4" customWidth="1"/>
    <col min="19" max="19" width="13.42578125" style="4" bestFit="1" customWidth="1"/>
    <col min="20" max="16384" width="9.140625" style="4"/>
  </cols>
  <sheetData>
    <row r="1" spans="1:19" ht="18" customHeight="1">
      <c r="A1" s="218" t="s">
        <v>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20"/>
      <c r="P1"/>
      <c r="Q1"/>
      <c r="R1"/>
      <c r="S1"/>
    </row>
    <row r="2" spans="1:19" ht="15">
      <c r="A2" s="20"/>
      <c r="B2" s="158"/>
      <c r="C2" s="159"/>
      <c r="D2" s="159"/>
      <c r="E2" s="160"/>
      <c r="F2" s="161"/>
      <c r="G2" s="162"/>
      <c r="H2" s="162"/>
      <c r="I2" s="162"/>
      <c r="J2" s="163"/>
      <c r="K2" s="163"/>
      <c r="O2" s="164"/>
      <c r="P2"/>
      <c r="Q2"/>
      <c r="R2"/>
      <c r="S2"/>
    </row>
    <row r="3" spans="1:19" ht="15" customHeight="1">
      <c r="A3" s="221" t="s">
        <v>4</v>
      </c>
      <c r="B3" s="216"/>
      <c r="C3" s="222" t="s">
        <v>137</v>
      </c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3"/>
      <c r="P3"/>
      <c r="Q3"/>
      <c r="R3"/>
      <c r="S3"/>
    </row>
    <row r="4" spans="1:19">
      <c r="A4" s="221"/>
      <c r="B4" s="216"/>
      <c r="C4" s="216"/>
      <c r="D4" s="216"/>
      <c r="E4" s="216"/>
      <c r="F4" s="216"/>
      <c r="G4" s="216"/>
      <c r="H4" s="216"/>
      <c r="I4" s="216"/>
      <c r="J4" s="216"/>
      <c r="K4" s="224"/>
      <c r="L4" s="224"/>
      <c r="M4" s="224"/>
      <c r="N4" s="165"/>
      <c r="O4" s="166"/>
    </row>
    <row r="5" spans="1:19" ht="12.75" customHeight="1">
      <c r="A5" s="139" t="s">
        <v>35</v>
      </c>
      <c r="B5" s="216" t="s">
        <v>103</v>
      </c>
      <c r="C5" s="216"/>
      <c r="D5" s="216"/>
      <c r="E5" s="216"/>
      <c r="F5" s="216"/>
      <c r="G5" s="216"/>
      <c r="H5" s="216"/>
      <c r="I5" s="216"/>
      <c r="J5" s="167" t="str">
        <f>[1]Planilha!A4</f>
        <v xml:space="preserve">OBJETO: </v>
      </c>
      <c r="K5" s="216" t="s">
        <v>133</v>
      </c>
      <c r="L5" s="216"/>
      <c r="M5" s="216"/>
      <c r="N5" s="216"/>
      <c r="O5" s="217"/>
    </row>
    <row r="6" spans="1:19">
      <c r="A6" s="21"/>
      <c r="B6" s="5"/>
      <c r="C6" s="5"/>
      <c r="D6" s="5"/>
      <c r="E6" s="101"/>
      <c r="F6" s="6"/>
      <c r="G6" s="6"/>
      <c r="H6" s="6"/>
      <c r="I6" s="6"/>
      <c r="J6" s="6"/>
      <c r="K6" s="6"/>
      <c r="O6" s="164"/>
    </row>
    <row r="7" spans="1:19" ht="12.75" customHeight="1">
      <c r="A7" s="225" t="s">
        <v>0</v>
      </c>
      <c r="B7" s="228" t="s">
        <v>5</v>
      </c>
      <c r="C7" s="229"/>
      <c r="D7" s="225" t="s">
        <v>6</v>
      </c>
      <c r="E7" s="225" t="s">
        <v>7</v>
      </c>
      <c r="F7" s="234" t="s">
        <v>8</v>
      </c>
      <c r="G7" s="235"/>
      <c r="H7" s="235"/>
      <c r="I7" s="235"/>
      <c r="J7" s="235"/>
      <c r="K7" s="235"/>
      <c r="L7" s="235"/>
      <c r="M7" s="235"/>
      <c r="N7" s="235"/>
      <c r="O7" s="236"/>
      <c r="P7" s="140"/>
      <c r="Q7" s="140"/>
      <c r="R7"/>
      <c r="S7"/>
    </row>
    <row r="8" spans="1:19" ht="15">
      <c r="A8" s="226"/>
      <c r="B8" s="230"/>
      <c r="C8" s="231"/>
      <c r="D8" s="226"/>
      <c r="E8" s="226"/>
      <c r="F8" s="237" t="s">
        <v>9</v>
      </c>
      <c r="G8" s="238"/>
      <c r="H8" s="237" t="s">
        <v>10</v>
      </c>
      <c r="I8" s="238"/>
      <c r="J8" s="237" t="s">
        <v>11</v>
      </c>
      <c r="K8" s="238"/>
      <c r="L8" s="237" t="s">
        <v>12</v>
      </c>
      <c r="M8" s="238"/>
      <c r="N8" s="237" t="s">
        <v>101</v>
      </c>
      <c r="O8" s="238"/>
      <c r="P8"/>
      <c r="Q8"/>
      <c r="R8"/>
      <c r="S8"/>
    </row>
    <row r="9" spans="1:19" ht="15">
      <c r="A9" s="227"/>
      <c r="B9" s="232"/>
      <c r="C9" s="233"/>
      <c r="D9" s="227"/>
      <c r="E9" s="227"/>
      <c r="F9" s="112" t="s">
        <v>13</v>
      </c>
      <c r="G9" s="112" t="s">
        <v>14</v>
      </c>
      <c r="H9" s="112" t="s">
        <v>13</v>
      </c>
      <c r="I9" s="112" t="s">
        <v>14</v>
      </c>
      <c r="J9" s="112" t="s">
        <v>13</v>
      </c>
      <c r="K9" s="112" t="s">
        <v>14</v>
      </c>
      <c r="L9" s="112" t="s">
        <v>13</v>
      </c>
      <c r="M9" s="112" t="s">
        <v>14</v>
      </c>
      <c r="N9" s="112" t="s">
        <v>13</v>
      </c>
      <c r="O9" s="112" t="s">
        <v>14</v>
      </c>
      <c r="P9"/>
      <c r="Q9"/>
      <c r="R9"/>
      <c r="S9"/>
    </row>
    <row r="10" spans="1:19" ht="24.95" customHeight="1">
      <c r="A10" s="141" t="str">
        <f>[1]Planilha!A10</f>
        <v>1.0</v>
      </c>
      <c r="B10" s="240" t="str">
        <f>[1]Planilha!D10</f>
        <v>INVESTIGAÇÕES PRELIMINARES</v>
      </c>
      <c r="C10" s="241"/>
      <c r="D10" s="142">
        <f>Planilha!I14</f>
        <v>0</v>
      </c>
      <c r="E10" s="143" t="e">
        <f t="shared" ref="E10:E16" si="0">D10/$D$18</f>
        <v>#DIV/0!</v>
      </c>
      <c r="F10" s="144">
        <v>1</v>
      </c>
      <c r="G10" s="145">
        <f t="shared" ref="G10:G15" si="1">F10</f>
        <v>1</v>
      </c>
      <c r="H10" s="144">
        <v>0</v>
      </c>
      <c r="I10" s="145">
        <f t="shared" ref="I10:I15" si="2">H10+G10</f>
        <v>1</v>
      </c>
      <c r="J10" s="144">
        <v>0</v>
      </c>
      <c r="K10" s="145">
        <f t="shared" ref="K10:K15" si="3">J10+I10</f>
        <v>1</v>
      </c>
      <c r="L10" s="146"/>
      <c r="M10" s="147"/>
      <c r="N10" s="146"/>
      <c r="O10" s="147"/>
      <c r="P10"/>
      <c r="Q10"/>
      <c r="R10"/>
      <c r="S10"/>
    </row>
    <row r="11" spans="1:19" ht="24.95" hidden="1" customHeight="1">
      <c r="A11" s="141" t="e">
        <f>[1]Planilha!#REF!</f>
        <v>#REF!</v>
      </c>
      <c r="B11" s="240" t="e">
        <f>[1]Planilha!#REF!</f>
        <v>#REF!</v>
      </c>
      <c r="C11" s="241"/>
      <c r="D11" s="142"/>
      <c r="E11" s="143" t="e">
        <f t="shared" si="0"/>
        <v>#DIV/0!</v>
      </c>
      <c r="F11" s="144">
        <v>0.18720000000000001</v>
      </c>
      <c r="G11" s="145">
        <f t="shared" si="1"/>
        <v>0.18720000000000001</v>
      </c>
      <c r="H11" s="144">
        <v>0.21010000000000001</v>
      </c>
      <c r="I11" s="145">
        <f t="shared" si="2"/>
        <v>0.39729999999999999</v>
      </c>
      <c r="J11" s="144">
        <v>0.27710000000000001</v>
      </c>
      <c r="K11" s="145">
        <f t="shared" si="3"/>
        <v>0.6744</v>
      </c>
      <c r="L11" s="146"/>
      <c r="M11" s="147"/>
      <c r="N11" s="146"/>
      <c r="O11" s="147"/>
      <c r="P11"/>
      <c r="Q11"/>
      <c r="R11"/>
      <c r="S11"/>
    </row>
    <row r="12" spans="1:19" ht="24.95" customHeight="1">
      <c r="A12" s="141" t="str">
        <f>[1]Planilha!A15</f>
        <v>2.0</v>
      </c>
      <c r="B12" s="240" t="str">
        <f>[1]Planilha!D15</f>
        <v>ELABORAÇÃO DE PROJETOS</v>
      </c>
      <c r="C12" s="241"/>
      <c r="D12" s="142">
        <f>Planilha!I34</f>
        <v>0</v>
      </c>
      <c r="E12" s="143" t="e">
        <f t="shared" si="0"/>
        <v>#DIV/0!</v>
      </c>
      <c r="F12" s="144">
        <v>0.5</v>
      </c>
      <c r="G12" s="145">
        <f t="shared" si="1"/>
        <v>0.5</v>
      </c>
      <c r="H12" s="144">
        <v>0.5</v>
      </c>
      <c r="I12" s="145">
        <f t="shared" si="2"/>
        <v>1</v>
      </c>
      <c r="J12" s="144">
        <v>0</v>
      </c>
      <c r="K12" s="145">
        <f t="shared" si="3"/>
        <v>1</v>
      </c>
      <c r="L12" s="146"/>
      <c r="M12" s="147"/>
      <c r="N12" s="146"/>
      <c r="O12" s="147"/>
      <c r="P12"/>
      <c r="Q12"/>
      <c r="R12"/>
      <c r="S12"/>
    </row>
    <row r="13" spans="1:19" ht="24.95" customHeight="1">
      <c r="A13" s="141" t="str">
        <f>[1]Planilha!A35</f>
        <v>3.0</v>
      </c>
      <c r="B13" s="240" t="str">
        <f>[1]Planilha!D35</f>
        <v>SERVIÇOS EM TERRA E TERRAPLENAGEM</v>
      </c>
      <c r="C13" s="241"/>
      <c r="D13" s="142">
        <f>Planilha!I39</f>
        <v>0</v>
      </c>
      <c r="E13" s="143" t="e">
        <f t="shared" si="0"/>
        <v>#DIV/0!</v>
      </c>
      <c r="F13" s="144">
        <v>0.2</v>
      </c>
      <c r="G13" s="145">
        <f t="shared" si="1"/>
        <v>0.2</v>
      </c>
      <c r="H13" s="144">
        <v>0.5</v>
      </c>
      <c r="I13" s="145">
        <f t="shared" si="2"/>
        <v>0.7</v>
      </c>
      <c r="J13" s="144">
        <v>0.3</v>
      </c>
      <c r="K13" s="145">
        <f t="shared" si="3"/>
        <v>1</v>
      </c>
      <c r="L13" s="146"/>
      <c r="M13" s="147"/>
      <c r="N13" s="146"/>
      <c r="O13" s="147"/>
      <c r="P13"/>
      <c r="Q13"/>
      <c r="R13"/>
      <c r="S13"/>
    </row>
    <row r="14" spans="1:19" ht="24.95" customHeight="1">
      <c r="A14" s="141" t="str">
        <f>[1]Planilha!A40</f>
        <v>4.0</v>
      </c>
      <c r="B14" s="240" t="str">
        <f>[1]Planilha!D40</f>
        <v>CONTENÇÕES E SERVIÇOS CORRELATOS</v>
      </c>
      <c r="C14" s="241"/>
      <c r="D14" s="142">
        <f>Planilha!I44</f>
        <v>0</v>
      </c>
      <c r="E14" s="143" t="e">
        <f t="shared" si="0"/>
        <v>#DIV/0!</v>
      </c>
      <c r="F14" s="144">
        <v>0</v>
      </c>
      <c r="G14" s="145">
        <f t="shared" si="1"/>
        <v>0</v>
      </c>
      <c r="H14" s="144">
        <v>0.5</v>
      </c>
      <c r="I14" s="145">
        <f t="shared" si="2"/>
        <v>0.5</v>
      </c>
      <c r="J14" s="144">
        <v>0.5</v>
      </c>
      <c r="K14" s="145">
        <f t="shared" si="3"/>
        <v>1</v>
      </c>
      <c r="L14" s="146"/>
      <c r="M14" s="147"/>
      <c r="N14" s="146"/>
      <c r="O14" s="147"/>
      <c r="P14"/>
      <c r="Q14"/>
      <c r="R14"/>
      <c r="S14"/>
    </row>
    <row r="15" spans="1:19" ht="24.95" hidden="1" customHeight="1">
      <c r="A15" s="141"/>
      <c r="B15" s="240"/>
      <c r="C15" s="241"/>
      <c r="D15" s="142"/>
      <c r="E15" s="143" t="e">
        <f t="shared" si="0"/>
        <v>#DIV/0!</v>
      </c>
      <c r="F15" s="144">
        <v>0</v>
      </c>
      <c r="G15" s="145">
        <f t="shared" si="1"/>
        <v>0</v>
      </c>
      <c r="H15" s="144">
        <v>0</v>
      </c>
      <c r="I15" s="145">
        <f t="shared" si="2"/>
        <v>0</v>
      </c>
      <c r="J15" s="144">
        <v>0</v>
      </c>
      <c r="K15" s="145">
        <f t="shared" si="3"/>
        <v>0</v>
      </c>
      <c r="L15" s="146"/>
      <c r="M15" s="147"/>
      <c r="N15" s="146"/>
      <c r="O15" s="147"/>
      <c r="P15"/>
      <c r="Q15"/>
      <c r="R15"/>
      <c r="S15"/>
    </row>
    <row r="16" spans="1:19" ht="24.95" hidden="1" customHeight="1">
      <c r="A16" s="141"/>
      <c r="B16" s="240"/>
      <c r="C16" s="241"/>
      <c r="D16" s="142"/>
      <c r="E16" s="143" t="e">
        <f t="shared" si="0"/>
        <v>#DIV/0!</v>
      </c>
      <c r="F16" s="144">
        <v>0</v>
      </c>
      <c r="G16" s="145">
        <f>F16</f>
        <v>0</v>
      </c>
      <c r="H16" s="144">
        <v>0</v>
      </c>
      <c r="I16" s="145">
        <f>H16+G16</f>
        <v>0</v>
      </c>
      <c r="J16" s="144">
        <v>0</v>
      </c>
      <c r="K16" s="145">
        <f>J16+I16</f>
        <v>0</v>
      </c>
      <c r="L16" s="146"/>
      <c r="M16" s="147"/>
      <c r="N16" s="146"/>
      <c r="O16" s="147"/>
      <c r="P16"/>
      <c r="Q16"/>
      <c r="R16"/>
      <c r="S16"/>
    </row>
    <row r="17" spans="1:19" ht="15" customHeight="1">
      <c r="A17" s="242" t="s">
        <v>40</v>
      </c>
      <c r="B17" s="243"/>
      <c r="C17" s="244"/>
      <c r="D17" s="148"/>
      <c r="E17" s="149" t="e">
        <f>SUM(E10:E16)</f>
        <v>#DIV/0!</v>
      </c>
      <c r="F17" s="143" t="e">
        <f t="shared" ref="F17:K17" si="4">((+(F10*$D$10)+(F11*$D$11)+(F12*$D$12)+(F13*$D$13)+(F14*$D$14)+(F15*$D$15)+(F16*$D$16))/$D$18)</f>
        <v>#DIV/0!</v>
      </c>
      <c r="G17" s="149" t="e">
        <f t="shared" si="4"/>
        <v>#DIV/0!</v>
      </c>
      <c r="H17" s="143" t="e">
        <f t="shared" si="4"/>
        <v>#DIV/0!</v>
      </c>
      <c r="I17" s="149" t="e">
        <f t="shared" si="4"/>
        <v>#DIV/0!</v>
      </c>
      <c r="J17" s="143" t="e">
        <f t="shared" si="4"/>
        <v>#DIV/0!</v>
      </c>
      <c r="K17" s="149" t="e">
        <f t="shared" si="4"/>
        <v>#DIV/0!</v>
      </c>
      <c r="L17" s="147"/>
      <c r="M17" s="150"/>
      <c r="N17" s="147"/>
      <c r="O17" s="150"/>
      <c r="P17"/>
      <c r="Q17"/>
      <c r="R17"/>
      <c r="S17"/>
    </row>
    <row r="18" spans="1:19" ht="15.75" customHeight="1">
      <c r="A18" s="245" t="s">
        <v>41</v>
      </c>
      <c r="B18" s="246"/>
      <c r="C18" s="247"/>
      <c r="D18" s="151">
        <f>SUM(D10:D16)</f>
        <v>0</v>
      </c>
      <c r="E18" s="152"/>
      <c r="F18" s="153" t="e">
        <f t="shared" ref="F18:K18" si="5">ROUND(F17*$D$18,2)</f>
        <v>#DIV/0!</v>
      </c>
      <c r="G18" s="154" t="e">
        <f t="shared" si="5"/>
        <v>#DIV/0!</v>
      </c>
      <c r="H18" s="153" t="e">
        <f t="shared" si="5"/>
        <v>#DIV/0!</v>
      </c>
      <c r="I18" s="154" t="e">
        <f t="shared" si="5"/>
        <v>#DIV/0!</v>
      </c>
      <c r="J18" s="153" t="e">
        <f t="shared" si="5"/>
        <v>#DIV/0!</v>
      </c>
      <c r="K18" s="154" t="e">
        <f t="shared" si="5"/>
        <v>#DIV/0!</v>
      </c>
      <c r="L18" s="155"/>
      <c r="M18" s="156"/>
      <c r="N18" s="155"/>
      <c r="O18" s="156"/>
      <c r="P18"/>
      <c r="Q18"/>
      <c r="R18"/>
      <c r="S18"/>
    </row>
    <row r="19" spans="1:19" ht="15">
      <c r="A19" s="248"/>
      <c r="B19" s="249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50"/>
      <c r="P19"/>
      <c r="Q19"/>
      <c r="R19"/>
      <c r="S19"/>
    </row>
    <row r="20" spans="1:19">
      <c r="A20" s="23"/>
      <c r="B20" s="5"/>
      <c r="C20" s="5"/>
      <c r="D20" s="168"/>
      <c r="E20" s="101"/>
      <c r="F20" s="169"/>
      <c r="G20" s="169"/>
      <c r="H20" s="169"/>
      <c r="I20" s="169"/>
      <c r="J20" s="169"/>
      <c r="K20" s="169"/>
      <c r="O20" s="164"/>
    </row>
    <row r="21" spans="1:19" ht="15.75">
      <c r="A21" s="251" t="str">
        <f>[1]Planilha!B3</f>
        <v>SANTOS DUMONT/ MG</v>
      </c>
      <c r="B21" s="252"/>
      <c r="C21" s="252"/>
      <c r="D21" s="170">
        <f>Planilha!H4</f>
        <v>0</v>
      </c>
      <c r="E21" s="101"/>
      <c r="F21" s="169"/>
      <c r="G21" s="169"/>
      <c r="H21" s="169"/>
      <c r="I21" s="169"/>
      <c r="J21" s="169"/>
      <c r="K21" s="169"/>
      <c r="L21" s="169"/>
      <c r="M21" s="169"/>
      <c r="N21" s="169"/>
      <c r="O21" s="171"/>
      <c r="Q21" s="157"/>
    </row>
    <row r="22" spans="1:19" ht="15.75">
      <c r="A22" s="22"/>
      <c r="B22" s="5"/>
      <c r="C22" s="5"/>
      <c r="D22" s="168"/>
      <c r="E22" s="101"/>
      <c r="F22" s="169"/>
      <c r="G22" s="169"/>
      <c r="H22" s="169"/>
      <c r="I22" s="169"/>
      <c r="J22" s="169"/>
      <c r="K22" s="169"/>
      <c r="L22" s="169"/>
      <c r="M22" s="169"/>
      <c r="N22" s="169"/>
      <c r="O22" s="171"/>
    </row>
    <row r="23" spans="1:19">
      <c r="A23" s="23"/>
      <c r="B23" s="5"/>
      <c r="C23" s="5"/>
      <c r="D23" s="7"/>
      <c r="E23" s="239"/>
      <c r="F23" s="239"/>
      <c r="G23" s="239"/>
      <c r="H23" s="239"/>
      <c r="I23" s="7"/>
      <c r="J23" s="7"/>
      <c r="K23" s="239"/>
      <c r="L23" s="239"/>
      <c r="M23" s="239"/>
      <c r="N23" s="133"/>
      <c r="O23" s="172"/>
    </row>
    <row r="24" spans="1:19" ht="39" customHeight="1">
      <c r="A24" s="23"/>
      <c r="B24" s="101"/>
      <c r="C24" s="5"/>
      <c r="D24" s="7"/>
      <c r="J24" s="8"/>
      <c r="K24" s="253"/>
      <c r="L24" s="253"/>
      <c r="M24" s="253"/>
      <c r="N24" s="135"/>
      <c r="O24" s="173"/>
    </row>
    <row r="25" spans="1:19">
      <c r="A25" s="23"/>
      <c r="B25" s="5"/>
      <c r="C25" s="5"/>
      <c r="D25" s="5"/>
      <c r="J25" s="8"/>
      <c r="K25" s="254"/>
      <c r="L25" s="254"/>
      <c r="M25" s="254"/>
      <c r="N25" s="134"/>
      <c r="O25" s="174"/>
    </row>
    <row r="26" spans="1:19">
      <c r="A26" s="23"/>
      <c r="B26" s="5"/>
      <c r="C26" s="5"/>
      <c r="D26" s="255"/>
      <c r="E26" s="255"/>
      <c r="F26" s="255"/>
      <c r="G26" s="255"/>
      <c r="H26" s="9"/>
      <c r="I26" s="255"/>
      <c r="J26" s="255"/>
      <c r="K26" s="255"/>
      <c r="L26" s="255"/>
      <c r="M26" s="9"/>
      <c r="N26" s="9"/>
      <c r="O26" s="175"/>
      <c r="P26" s="9"/>
    </row>
    <row r="27" spans="1:19">
      <c r="A27" s="23"/>
      <c r="B27" s="5"/>
      <c r="C27" s="5"/>
      <c r="D27" s="256" t="str">
        <f>Planilha!D52</f>
        <v>Responsável Técnico pela empresa</v>
      </c>
      <c r="E27" s="256"/>
      <c r="F27" s="256"/>
      <c r="G27" s="256"/>
      <c r="H27" s="8"/>
      <c r="I27" s="256" t="str">
        <f>Planilha!F52</f>
        <v>Responsável Legal pela empresa</v>
      </c>
      <c r="J27" s="256"/>
      <c r="K27" s="256"/>
      <c r="L27" s="256"/>
      <c r="M27" s="8"/>
      <c r="N27" s="8"/>
      <c r="O27" s="176"/>
      <c r="P27" s="8"/>
    </row>
    <row r="28" spans="1:19">
      <c r="A28" s="24"/>
      <c r="B28" s="25"/>
      <c r="C28" s="25"/>
      <c r="D28" s="26"/>
      <c r="E28" s="27"/>
      <c r="F28" s="10"/>
      <c r="G28" s="11"/>
      <c r="H28" s="11"/>
      <c r="I28" s="11"/>
      <c r="J28" s="11"/>
      <c r="K28" s="11"/>
      <c r="O28" s="164"/>
    </row>
    <row r="29" spans="1:19">
      <c r="A29" s="24"/>
      <c r="B29" s="25"/>
      <c r="C29" s="25"/>
      <c r="D29" s="28"/>
      <c r="E29" s="27"/>
      <c r="F29" s="11"/>
      <c r="G29" s="11"/>
      <c r="H29" s="11"/>
      <c r="I29" s="11"/>
      <c r="J29" s="11"/>
      <c r="K29" s="11"/>
      <c r="O29" s="164"/>
    </row>
    <row r="30" spans="1:19">
      <c r="A30" s="29"/>
      <c r="O30" s="164"/>
    </row>
    <row r="31" spans="1:19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177"/>
    </row>
  </sheetData>
  <mergeCells count="36">
    <mergeCell ref="K24:M24"/>
    <mergeCell ref="K25:M25"/>
    <mergeCell ref="D26:G26"/>
    <mergeCell ref="I26:L26"/>
    <mergeCell ref="D27:G27"/>
    <mergeCell ref="I27:L27"/>
    <mergeCell ref="E23:H23"/>
    <mergeCell ref="K23:M23"/>
    <mergeCell ref="B10:C10"/>
    <mergeCell ref="B11:C11"/>
    <mergeCell ref="B12:C12"/>
    <mergeCell ref="B13:C13"/>
    <mergeCell ref="B14:C14"/>
    <mergeCell ref="B15:C15"/>
    <mergeCell ref="B16:C16"/>
    <mergeCell ref="A17:C17"/>
    <mergeCell ref="A18:C18"/>
    <mergeCell ref="A19:O19"/>
    <mergeCell ref="A21:C21"/>
    <mergeCell ref="A7:A9"/>
    <mergeCell ref="B7:C9"/>
    <mergeCell ref="D7:D9"/>
    <mergeCell ref="E7:E9"/>
    <mergeCell ref="F7:O7"/>
    <mergeCell ref="F8:G8"/>
    <mergeCell ref="H8:I8"/>
    <mergeCell ref="J8:K8"/>
    <mergeCell ref="L8:M8"/>
    <mergeCell ref="N8:O8"/>
    <mergeCell ref="B5:I5"/>
    <mergeCell ref="K5:O5"/>
    <mergeCell ref="A1:O1"/>
    <mergeCell ref="A3:B3"/>
    <mergeCell ref="C3:O3"/>
    <mergeCell ref="A4:J4"/>
    <mergeCell ref="K4:M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Planilha</vt:lpstr>
      <vt:lpstr>Cronograma</vt:lpstr>
      <vt:lpstr>Cronograma!Area_de_impressao</vt:lpstr>
      <vt:lpstr>Planilha!Area_de_impressao</vt:lpstr>
      <vt:lpstr>Planilha!Titulos_de_impressao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cp:lastPrinted>2025-09-25T21:33:26Z</cp:lastPrinted>
  <dcterms:created xsi:type="dcterms:W3CDTF">2016-11-21T16:28:11Z</dcterms:created>
  <dcterms:modified xsi:type="dcterms:W3CDTF">2025-11-05T20:11:29Z</dcterms:modified>
</cp:coreProperties>
</file>